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30" windowHeight="12465" tabRatio="758"/>
  </bookViews>
  <sheets>
    <sheet name="主页" sheetId="1" r:id="rId1"/>
    <sheet name="入库表" sheetId="2" r:id="rId2"/>
    <sheet name="销售记录表" sheetId="3" r:id="rId3"/>
    <sheet name="库存表" sheetId="4" r:id="rId4"/>
    <sheet name="利润核算表" sheetId="6" r:id="rId5"/>
    <sheet name="商品列表" sheetId="7" r:id="rId6"/>
    <sheet name="商品价格表" sheetId="8" r:id="rId7"/>
    <sheet name="打印页" sheetId="9" r:id="rId8"/>
    <sheet name="使用说明" sheetId="10" r:id="rId9"/>
  </sheets>
  <externalReferences>
    <externalReference r:id="rId10"/>
  </externalReferences>
  <definedNames>
    <definedName name="茶饮料">商品列表!$B$3:$B$22</definedName>
    <definedName name="矿泉水">商品列表!$C$3:$C$22</definedName>
    <definedName name="碳酸">商品列表!$D$3:$D$22</definedName>
    <definedName name="功能饮料">商品列表!$E$3:$E$22</definedName>
    <definedName name="糕点">商品列表!$F$3:$F$22</definedName>
    <definedName name="饼干">商品列表!$G$3:$G$22</definedName>
    <definedName name="坚果">商品列表!$H$3:$H$22</definedName>
    <definedName name="膨化食品">商品列表!$I$3:$I$22</definedName>
    <definedName name="方便面">商品列表!$J$3:$J$22</definedName>
    <definedName name="糖果">商品列表!$K$3:$K$22</definedName>
    <definedName name="香肠">商品列表!$L$3:$L$22</definedName>
    <definedName name="一">商品列表!$M$3:$M$22</definedName>
    <definedName name="销售">[1]分类!$A$1:$O$1</definedName>
    <definedName name="_xlnm.Print_Area" localSheetId="7">打印页!$A$2:$D$14</definedName>
  </definedNames>
  <calcPr calcId="144525"/>
</workbook>
</file>

<file path=xl/sharedStrings.xml><?xml version="1.0" encoding="utf-8"?>
<sst xmlns="http://schemas.openxmlformats.org/spreadsheetml/2006/main" count="3740" uniqueCount="51">
  <si>
    <r>
      <t>进 销 存 系 统</t>
    </r>
    <r>
      <rPr>
        <sz val="15"/>
        <color theme="0"/>
        <rFont val="宋体"/>
        <charset val="134"/>
      </rPr>
      <t>（电商、超市）</t>
    </r>
  </si>
  <si>
    <t>入 库 表</t>
  </si>
  <si>
    <t>序号</t>
  </si>
  <si>
    <t>品类</t>
  </si>
  <si>
    <t>数量</t>
  </si>
  <si>
    <t>进货价</t>
  </si>
  <si>
    <t>一</t>
  </si>
  <si>
    <t>.</t>
  </si>
  <si>
    <t>订单总金额：</t>
  </si>
  <si>
    <t>今日销售总额：</t>
  </si>
  <si>
    <t>销  售  记  录  表</t>
  </si>
  <si>
    <t>订单号</t>
  </si>
  <si>
    <t>会员号</t>
  </si>
  <si>
    <t>订  单
金  额</t>
  </si>
  <si>
    <t xml:space="preserve">   品类</t>
  </si>
  <si>
    <t>单品
金额</t>
  </si>
  <si>
    <t>库 存 表</t>
  </si>
  <si>
    <t>产品</t>
  </si>
  <si>
    <t>昨日库存</t>
  </si>
  <si>
    <t>今日销量</t>
  </si>
  <si>
    <t>今日入库</t>
  </si>
  <si>
    <t>现库存</t>
  </si>
  <si>
    <t>商 品 列 表</t>
  </si>
  <si>
    <t>利润</t>
  </si>
  <si>
    <t>利润总计：</t>
  </si>
  <si>
    <t xml:space="preserve">        商品类别
 序号</t>
  </si>
  <si>
    <t>茶饮料</t>
  </si>
  <si>
    <t>矿泉水</t>
  </si>
  <si>
    <t>碳酸</t>
  </si>
  <si>
    <t>功能饮料</t>
  </si>
  <si>
    <t>糕点</t>
  </si>
  <si>
    <t>饼干</t>
  </si>
  <si>
    <t>坚果</t>
  </si>
  <si>
    <t>膨化食品</t>
  </si>
  <si>
    <t>方便面</t>
  </si>
  <si>
    <t>糖果</t>
  </si>
  <si>
    <t>香肠</t>
  </si>
  <si>
    <t>商 品 价 格 表</t>
  </si>
  <si>
    <t>零售价</t>
  </si>
  <si>
    <t>单价</t>
  </si>
  <si>
    <t>备注：</t>
  </si>
  <si>
    <t>使 用 说 明</t>
  </si>
  <si>
    <r>
      <t xml:space="preserve">此表功能上比较强大，需了解其中表格间关系后再使用。
</t>
    </r>
    <r>
      <rPr>
        <b/>
        <sz val="15"/>
        <color rgb="FFF03F37"/>
        <rFont val="宋体"/>
        <charset val="134"/>
      </rPr>
      <t>※一定要保存一份原始文件</t>
    </r>
  </si>
  <si>
    <r>
      <t xml:space="preserve">1.表中下拉菜单中数据来源于【商品列表】,使用前先更换其商品名称，
  </t>
    </r>
    <r>
      <rPr>
        <b/>
        <sz val="11"/>
        <color rgb="FFF03F37"/>
        <rFont val="宋体"/>
        <charset val="134"/>
      </rPr>
      <t>注意：同列不可出现重复名称</t>
    </r>
  </si>
  <si>
    <t>2.【商品列表】中商品类型为一级菜单，对应的列为类的二级菜单所代表的数据。</t>
  </si>
  <si>
    <r>
      <t xml:space="preserve">3.【商品价格表】中商品名称会自动跟随【商品列表】数据。
  </t>
    </r>
    <r>
      <rPr>
        <b/>
        <sz val="11"/>
        <color rgb="FFF03F37"/>
        <rFont val="宋体"/>
        <charset val="134"/>
      </rPr>
      <t>商品进货价</t>
    </r>
    <r>
      <rPr>
        <b/>
        <sz val="11"/>
        <color theme="1"/>
        <rFont val="宋体"/>
        <charset val="134"/>
      </rPr>
      <t>与</t>
    </r>
    <r>
      <rPr>
        <b/>
        <sz val="11"/>
        <color rgb="FFF03F37"/>
        <rFont val="宋体"/>
        <charset val="134"/>
      </rPr>
      <t>商品售价</t>
    </r>
    <r>
      <rPr>
        <b/>
        <sz val="11"/>
        <color theme="1"/>
        <rFont val="宋体"/>
        <charset val="134"/>
      </rPr>
      <t>需自行填写。</t>
    </r>
  </si>
  <si>
    <r>
      <t>4.【库存表】</t>
    </r>
    <r>
      <rPr>
        <b/>
        <sz val="11"/>
        <color rgb="FFF03F37"/>
        <rFont val="宋体"/>
        <charset val="134"/>
      </rPr>
      <t>昨日库存</t>
    </r>
    <r>
      <rPr>
        <b/>
        <sz val="11"/>
        <color theme="1"/>
        <rFont val="宋体"/>
        <charset val="134"/>
      </rPr>
      <t xml:space="preserve">需自行填写，如果连续使用可以复制昨日封账后的现库存。
  </t>
    </r>
    <r>
      <rPr>
        <b/>
        <sz val="11"/>
        <color rgb="FFF03F37"/>
        <rFont val="宋体"/>
        <charset val="134"/>
      </rPr>
      <t>今日销量</t>
    </r>
    <r>
      <rPr>
        <b/>
        <sz val="11"/>
        <rFont val="宋体"/>
        <charset val="134"/>
      </rPr>
      <t xml:space="preserve">的数据来源于【销售记录表】，为自动生成。
  </t>
    </r>
    <r>
      <rPr>
        <b/>
        <sz val="11"/>
        <color rgb="FFF03F37"/>
        <rFont val="宋体"/>
        <charset val="134"/>
      </rPr>
      <t>今日入库</t>
    </r>
    <r>
      <rPr>
        <b/>
        <sz val="11"/>
        <rFont val="宋体"/>
        <charset val="134"/>
      </rPr>
      <t xml:space="preserve">的数据来源于【入库表】，为自动生成。
  </t>
    </r>
    <r>
      <rPr>
        <b/>
        <sz val="11"/>
        <color rgb="FFF03F37"/>
        <rFont val="宋体"/>
        <charset val="134"/>
      </rPr>
      <t>现库存</t>
    </r>
    <r>
      <rPr>
        <b/>
        <sz val="11"/>
        <rFont val="宋体"/>
        <charset val="134"/>
      </rPr>
      <t>=</t>
    </r>
    <r>
      <rPr>
        <b/>
        <sz val="11"/>
        <color rgb="FFF03F37"/>
        <rFont val="宋体"/>
        <charset val="134"/>
      </rPr>
      <t>昨日库存</t>
    </r>
    <r>
      <rPr>
        <b/>
        <sz val="11"/>
        <rFont val="宋体"/>
        <charset val="134"/>
      </rPr>
      <t>+</t>
    </r>
    <r>
      <rPr>
        <b/>
        <sz val="11"/>
        <color rgb="FFF03F37"/>
        <rFont val="宋体"/>
        <charset val="134"/>
      </rPr>
      <t>今日入库</t>
    </r>
    <r>
      <rPr>
        <b/>
        <sz val="11"/>
        <rFont val="宋体"/>
        <charset val="134"/>
      </rPr>
      <t>—</t>
    </r>
    <r>
      <rPr>
        <b/>
        <sz val="11"/>
        <color rgb="FFF03F37"/>
        <rFont val="宋体"/>
        <charset val="134"/>
      </rPr>
      <t>今日销量</t>
    </r>
    <r>
      <rPr>
        <b/>
        <sz val="11"/>
        <rFont val="宋体"/>
        <charset val="134"/>
      </rPr>
      <t>。</t>
    </r>
    <r>
      <rPr>
        <b/>
        <sz val="11"/>
        <color rgb="FFF03F37"/>
        <rFont val="宋体"/>
        <charset val="134"/>
      </rPr>
      <t>存量低于5自动标注红色。</t>
    </r>
  </si>
  <si>
    <r>
      <t>5.【入库表】中</t>
    </r>
    <r>
      <rPr>
        <b/>
        <sz val="11"/>
        <color rgb="FFF03F37"/>
        <rFont val="宋体"/>
        <charset val="134"/>
      </rPr>
      <t>进货价</t>
    </r>
    <r>
      <rPr>
        <b/>
        <sz val="11"/>
        <rFont val="宋体"/>
        <charset val="134"/>
      </rPr>
      <t>等于【商品价格表】为自动生成。同时也会核算价格是否有所变动。</t>
    </r>
  </si>
  <si>
    <t>6.【利润核算表】依托单品销量与今日销量来计算。</t>
  </si>
  <si>
    <r>
      <t>7.【销售记录表】根据下拉菜单来选择商品，单批次可以同时填写6组商品，如无法满足可另起。
  列中1、2、3、4、5、6数字对应单批次填写几组商品。
  行中1、2、3、4、5、6数字每组分别呈现50组数据。
  商品价格为自动生成。填写</t>
    </r>
    <r>
      <rPr>
        <b/>
        <sz val="11"/>
        <color rgb="FFF03F37"/>
        <rFont val="宋体"/>
        <charset val="134"/>
      </rPr>
      <t>商品数量</t>
    </r>
    <r>
      <rPr>
        <b/>
        <sz val="11"/>
        <color theme="1"/>
        <rFont val="宋体"/>
        <charset val="134"/>
      </rPr>
      <t>该订单价格与</t>
    </r>
    <r>
      <rPr>
        <b/>
        <sz val="11"/>
        <color rgb="FFF03F37"/>
        <rFont val="宋体"/>
        <charset val="134"/>
      </rPr>
      <t>今日销售总额</t>
    </r>
    <r>
      <rPr>
        <b/>
        <sz val="11"/>
        <color theme="1"/>
        <rFont val="宋体"/>
        <charset val="134"/>
      </rPr>
      <t>随其更改。</t>
    </r>
  </si>
  <si>
    <t>8.打印页是根据【销售记录表】数据产生。使用上下键来选择需打印内容。
  行中1、2、3、4、5、6数字单批次需打印几组商品数据。</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</si>
</sst>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64">
    <font>
      <sz val="11"/>
      <color theme="1"/>
      <name val="宋体"/>
      <charset val="134"/>
      <scheme val="minor"/>
    </font>
    <font>
      <b/>
      <sz val="11"/>
      <color theme="1"/>
      <name val="宋体"/>
      <charset val="134"/>
    </font>
    <font>
      <sz val="11"/>
      <color theme="1"/>
      <name val="宋体"/>
      <charset val="134"/>
    </font>
    <font>
      <b/>
      <sz val="15"/>
      <color rgb="FFF03F37"/>
      <name val="宋体"/>
      <charset val="134"/>
    </font>
    <font>
      <sz val="6"/>
      <color theme="0"/>
      <name val="宋体"/>
      <charset val="134"/>
    </font>
    <font>
      <sz val="6"/>
      <color theme="1"/>
      <name val="宋体"/>
      <charset val="134"/>
    </font>
    <font>
      <sz val="6"/>
      <name val="宋体"/>
      <charset val="134"/>
    </font>
    <font>
      <sz val="12"/>
      <color rgb="FFFF0000"/>
      <name val="宋体"/>
      <charset val="134"/>
    </font>
    <font>
      <sz val="4"/>
      <color rgb="FFFF0000"/>
      <name val="宋体"/>
      <charset val="134"/>
    </font>
    <font>
      <sz val="4"/>
      <name val="宋体"/>
      <charset val="134"/>
    </font>
    <font>
      <b/>
      <sz val="10"/>
      <name val="宋体"/>
      <charset val="134"/>
    </font>
    <font>
      <sz val="5"/>
      <name val="宋体"/>
      <charset val="134"/>
    </font>
    <font>
      <sz val="8"/>
      <name val="宋体"/>
      <charset val="134"/>
    </font>
    <font>
      <b/>
      <sz val="20"/>
      <color theme="1"/>
      <name val="宋体"/>
      <charset val="134"/>
    </font>
    <font>
      <b/>
      <sz val="20"/>
      <color rgb="FFF03F37"/>
      <name val="宋体"/>
      <charset val="134"/>
    </font>
    <font>
      <sz val="20"/>
      <color rgb="FFF03F37"/>
      <name val="宋体"/>
      <charset val="134"/>
    </font>
    <font>
      <b/>
      <sz val="15"/>
      <color rgb="FF0A3B5B"/>
      <name val="宋体"/>
      <charset val="134"/>
    </font>
    <font>
      <b/>
      <sz val="10"/>
      <color rgb="FF0A3B5B"/>
      <name val="宋体"/>
      <charset val="134"/>
    </font>
    <font>
      <sz val="10"/>
      <color rgb="FFF03F37"/>
      <name val="宋体"/>
      <charset val="134"/>
    </font>
    <font>
      <sz val="10"/>
      <color rgb="FF0A3B5B"/>
      <name val="宋体"/>
      <charset val="134"/>
    </font>
    <font>
      <sz val="11"/>
      <color theme="0"/>
      <name val="宋体"/>
      <charset val="134"/>
    </font>
    <font>
      <sz val="11"/>
      <color rgb="FF0A3B5B"/>
      <name val="宋体"/>
      <charset val="134"/>
    </font>
    <font>
      <sz val="8"/>
      <color rgb="FF0A3B5B"/>
      <name val="宋体"/>
      <charset val="134"/>
    </font>
    <font>
      <b/>
      <sz val="12"/>
      <color theme="0" tint="-0.05"/>
      <name val="宋体"/>
      <charset val="134"/>
    </font>
    <font>
      <b/>
      <sz val="15"/>
      <color rgb="FF002060"/>
      <name val="宋体"/>
      <charset val="134"/>
    </font>
    <font>
      <sz val="10"/>
      <color theme="3" tint="-0.5"/>
      <name val="宋体"/>
      <charset val="134"/>
    </font>
    <font>
      <sz val="11"/>
      <color theme="3" tint="-0.5"/>
      <name val="宋体"/>
      <charset val="134"/>
    </font>
    <font>
      <sz val="12"/>
      <color rgb="FF333333"/>
      <name val="宋体"/>
      <charset val="134"/>
    </font>
    <font>
      <b/>
      <i/>
      <sz val="11"/>
      <color theme="1"/>
      <name val="宋体"/>
      <charset val="134"/>
    </font>
    <font>
      <i/>
      <sz val="11"/>
      <color theme="1"/>
      <name val="宋体"/>
      <charset val="134"/>
    </font>
    <font>
      <i/>
      <sz val="20"/>
      <color rgb="FF002060"/>
      <name val="宋体"/>
      <charset val="134"/>
    </font>
    <font>
      <b/>
      <i/>
      <sz val="20"/>
      <color rgb="FFF03F37"/>
      <name val="宋体"/>
      <charset val="134"/>
    </font>
    <font>
      <b/>
      <i/>
      <sz val="12"/>
      <color theme="1"/>
      <name val="宋体"/>
      <charset val="134"/>
    </font>
    <font>
      <b/>
      <i/>
      <sz val="12"/>
      <color rgb="FF0A3B5B"/>
      <name val="宋体"/>
      <charset val="134"/>
    </font>
    <font>
      <b/>
      <i/>
      <sz val="10"/>
      <color rgb="FF0A3B5B"/>
      <name val="宋体"/>
      <charset val="134"/>
    </font>
    <font>
      <b/>
      <i/>
      <sz val="11"/>
      <color rgb="FF0A3B5B"/>
      <name val="宋体"/>
      <charset val="134"/>
    </font>
    <font>
      <i/>
      <sz val="11"/>
      <color rgb="FF0A3B5B"/>
      <name val="宋体"/>
      <charset val="134"/>
    </font>
    <font>
      <i/>
      <sz val="10"/>
      <color rgb="FF0A3B5B"/>
      <name val="宋体"/>
      <charset val="134"/>
    </font>
    <font>
      <i/>
      <sz val="12"/>
      <color rgb="FF0A3B5B"/>
      <name val="宋体"/>
      <charset val="134"/>
    </font>
    <font>
      <sz val="15"/>
      <color theme="1"/>
      <name val="宋体"/>
      <charset val="134"/>
    </font>
    <font>
      <sz val="15"/>
      <color rgb="FF002060"/>
      <name val="宋体"/>
      <charset val="134"/>
    </font>
    <font>
      <sz val="15"/>
      <color theme="0"/>
      <name val="宋体"/>
      <charset val="134"/>
    </font>
    <font>
      <sz val="35"/>
      <color theme="0"/>
      <name val="宋体"/>
      <charset val="134"/>
    </font>
    <font>
      <sz val="11"/>
      <color theme="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03F37"/>
      <name val="宋体"/>
      <charset val="134"/>
    </font>
    <font>
      <b/>
      <sz val="11"/>
      <name val="宋体"/>
      <charset val="134"/>
    </font>
  </fonts>
  <fills count="43">
    <fill>
      <patternFill patternType="none"/>
    </fill>
    <fill>
      <patternFill patternType="gray125"/>
    </fill>
    <fill>
      <patternFill patternType="solid">
        <fgColor theme="0"/>
        <bgColor indexed="64"/>
      </patternFill>
    </fill>
    <fill>
      <patternFill patternType="solid">
        <fgColor rgb="FF64FF32"/>
        <bgColor indexed="64"/>
      </patternFill>
    </fill>
    <fill>
      <patternFill patternType="solid">
        <fgColor theme="3" tint="0.6"/>
        <bgColor indexed="64"/>
      </patternFill>
    </fill>
    <fill>
      <patternFill patternType="solid">
        <fgColor rgb="FF002060"/>
        <bgColor indexed="64"/>
      </patternFill>
    </fill>
    <fill>
      <patternFill patternType="solid">
        <fgColor rgb="FFAEE0E5"/>
        <bgColor indexed="64"/>
      </patternFill>
    </fill>
    <fill>
      <patternFill patternType="solid">
        <fgColor theme="4" tint="0.8"/>
        <bgColor indexed="64"/>
      </patternFill>
    </fill>
    <fill>
      <patternFill patternType="solid">
        <fgColor theme="3" tint="0.8"/>
        <bgColor indexed="64"/>
      </patternFill>
    </fill>
    <fill>
      <patternFill patternType="solid">
        <fgColor theme="3" tint="0.4"/>
        <bgColor indexed="64"/>
      </patternFill>
    </fill>
    <fill>
      <patternFill patternType="solid">
        <fgColor theme="4" tint="0.6"/>
        <bgColor indexed="64"/>
      </patternFill>
    </fill>
    <fill>
      <patternFill patternType="solid">
        <fgColor theme="4" tint="0.4"/>
        <bgColor indexed="64"/>
      </patternFill>
    </fill>
    <fill>
      <patternFill patternType="solid">
        <fgColor theme="9"/>
        <bgColor indexed="64"/>
      </patternFill>
    </fill>
    <fill>
      <patternFill patternType="solid">
        <fgColor theme="8"/>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s>
  <borders count="7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rgb="FF0A3B5B"/>
      </left>
      <right/>
      <top style="thick">
        <color rgb="FF0A3B5B"/>
      </top>
      <bottom style="dashed">
        <color rgb="FF0A3B5B"/>
      </bottom>
      <diagonal/>
    </border>
    <border>
      <left style="thin">
        <color rgb="FF0A3B5B"/>
      </left>
      <right style="hair">
        <color rgb="FFAEE0E5"/>
      </right>
      <top style="thick">
        <color rgb="FF0A3B5B"/>
      </top>
      <bottom style="hair">
        <color rgb="FFAEE0E5"/>
      </bottom>
      <diagonal/>
    </border>
    <border>
      <left style="hair">
        <color rgb="FFAEE0E5"/>
      </left>
      <right style="hair">
        <color rgb="FFAEE0E5"/>
      </right>
      <top style="thick">
        <color rgb="FF0A3B5B"/>
      </top>
      <bottom style="hair">
        <color rgb="FFAEE0E5"/>
      </bottom>
      <diagonal/>
    </border>
    <border>
      <left style="hair">
        <color rgb="FFAEE0E5"/>
      </left>
      <right style="thick">
        <color rgb="FF0A3B5B"/>
      </right>
      <top style="thick">
        <color rgb="FF0A3B5B"/>
      </top>
      <bottom style="hair">
        <color rgb="FFAEE0E5"/>
      </bottom>
      <diagonal/>
    </border>
    <border>
      <left style="thick">
        <color rgb="FF0A3B5B"/>
      </left>
      <right/>
      <top style="dashed">
        <color rgb="FF0A3B5B"/>
      </top>
      <bottom style="dashed">
        <color rgb="FF0A3B5B"/>
      </bottom>
      <diagonal/>
    </border>
    <border>
      <left style="thin">
        <color rgb="FF0A3B5B"/>
      </left>
      <right style="hair">
        <color rgb="FFAEE0E5"/>
      </right>
      <top style="hair">
        <color rgb="FFAEE0E5"/>
      </top>
      <bottom style="hair">
        <color rgb="FFAEE0E5"/>
      </bottom>
      <diagonal/>
    </border>
    <border>
      <left style="hair">
        <color rgb="FFAEE0E5"/>
      </left>
      <right style="hair">
        <color rgb="FFAEE0E5"/>
      </right>
      <top style="hair">
        <color rgb="FFAEE0E5"/>
      </top>
      <bottom style="hair">
        <color rgb="FFAEE0E5"/>
      </bottom>
      <diagonal/>
    </border>
    <border>
      <left style="hair">
        <color rgb="FFAEE0E5"/>
      </left>
      <right style="thick">
        <color rgb="FF0A3B5B"/>
      </right>
      <top style="hair">
        <color rgb="FFAEE0E5"/>
      </top>
      <bottom style="hair">
        <color rgb="FFAEE0E5"/>
      </bottom>
      <diagonal/>
    </border>
    <border>
      <left style="thick">
        <color rgb="FF0A3B5B"/>
      </left>
      <right/>
      <top style="dashed">
        <color rgb="FF0A3B5B"/>
      </top>
      <bottom style="thick">
        <color rgb="FF0A3B5B"/>
      </bottom>
      <diagonal/>
    </border>
    <border>
      <left style="thin">
        <color rgb="FF0A3B5B"/>
      </left>
      <right style="hair">
        <color rgb="FFAEE0E5"/>
      </right>
      <top style="hair">
        <color rgb="FFAEE0E5"/>
      </top>
      <bottom style="thick">
        <color rgb="FF0A3B5B"/>
      </bottom>
      <diagonal/>
    </border>
    <border>
      <left style="hair">
        <color rgb="FFAEE0E5"/>
      </left>
      <right style="hair">
        <color rgb="FFAEE0E5"/>
      </right>
      <top style="hair">
        <color rgb="FFAEE0E5"/>
      </top>
      <bottom style="thick">
        <color rgb="FF0A3B5B"/>
      </bottom>
      <diagonal/>
    </border>
    <border>
      <left style="hair">
        <color rgb="FFAEE0E5"/>
      </left>
      <right style="thick">
        <color rgb="FF0A3B5B"/>
      </right>
      <top style="hair">
        <color rgb="FFAEE0E5"/>
      </top>
      <bottom style="thick">
        <color rgb="FF0A3B5B"/>
      </bottom>
      <diagonal/>
    </border>
    <border diagonalDown="1">
      <left style="thin">
        <color rgb="FF0A3B5B"/>
      </left>
      <right/>
      <top style="thin">
        <color rgb="FF0A3B5B"/>
      </top>
      <bottom style="thin">
        <color rgb="FF0A3B5B"/>
      </bottom>
      <diagonal style="thin">
        <color rgb="FF0A3B5B"/>
      </diagonal>
    </border>
    <border>
      <left style="thick">
        <color rgb="FF0A3B5B"/>
      </left>
      <right/>
      <top style="thick">
        <color rgb="FF0A3B5B"/>
      </top>
      <bottom style="thick">
        <color rgb="FF0A3B5B"/>
      </bottom>
      <diagonal/>
    </border>
    <border>
      <left/>
      <right/>
      <top style="thick">
        <color rgb="FF0A3B5B"/>
      </top>
      <bottom style="thick">
        <color rgb="FF0A3B5B"/>
      </bottom>
      <diagonal/>
    </border>
    <border>
      <left style="thin">
        <color rgb="FF0A3B5B"/>
      </left>
      <right/>
      <top style="thin">
        <color rgb="FF0A3B5B"/>
      </top>
      <bottom style="thin">
        <color rgb="FF0A3B5B"/>
      </bottom>
      <diagonal/>
    </border>
    <border>
      <left style="thick">
        <color rgb="FF0A3B5B"/>
      </left>
      <right/>
      <top/>
      <bottom style="dashed">
        <color rgb="FF0A3B5B"/>
      </bottom>
      <diagonal/>
    </border>
    <border>
      <left/>
      <right/>
      <top/>
      <bottom style="dashed">
        <color rgb="FF0A3B5B"/>
      </bottom>
      <diagonal/>
    </border>
    <border>
      <left/>
      <right/>
      <top style="dashed">
        <color rgb="FF0A3B5B"/>
      </top>
      <bottom style="dashed">
        <color rgb="FF0A3B5B"/>
      </bottom>
      <diagonal/>
    </border>
    <border>
      <left/>
      <right/>
      <top style="dashed">
        <color rgb="FF0A3B5B"/>
      </top>
      <bottom style="thick">
        <color rgb="FF0A3B5B"/>
      </bottom>
      <diagonal/>
    </border>
    <border>
      <left/>
      <right style="thick">
        <color rgb="FF0A3B5B"/>
      </right>
      <top style="thick">
        <color rgb="FF0A3B5B"/>
      </top>
      <bottom style="thick">
        <color rgb="FF0A3B5B"/>
      </bottom>
      <diagonal/>
    </border>
    <border>
      <left/>
      <right style="thick">
        <color rgb="FF0A3B5B"/>
      </right>
      <top/>
      <bottom style="dashed">
        <color rgb="FF0A3B5B"/>
      </bottom>
      <diagonal/>
    </border>
    <border>
      <left/>
      <right style="thick">
        <color rgb="FF0A3B5B"/>
      </right>
      <top style="dashed">
        <color rgb="FF0A3B5B"/>
      </top>
      <bottom style="dashed">
        <color rgb="FF0A3B5B"/>
      </bottom>
      <diagonal/>
    </border>
    <border>
      <left/>
      <right style="thick">
        <color rgb="FF0A3B5B"/>
      </right>
      <top style="dashed">
        <color rgb="FF0A3B5B"/>
      </top>
      <bottom style="thick">
        <color rgb="FF0A3B5B"/>
      </bottom>
      <diagonal/>
    </border>
    <border>
      <left/>
      <right/>
      <top/>
      <bottom style="thick">
        <color rgb="FF0A3B5B"/>
      </bottom>
      <diagonal/>
    </border>
    <border>
      <left style="thick">
        <color rgb="FF0A3B5B"/>
      </left>
      <right style="thick">
        <color rgb="FF0A3B5B"/>
      </right>
      <top style="thick">
        <color rgb="FF0A3B5B"/>
      </top>
      <bottom style="thick">
        <color rgb="FF0A3B5B"/>
      </bottom>
      <diagonal/>
    </border>
    <border>
      <left style="hair">
        <color rgb="FFAEE0E5"/>
      </left>
      <right style="hair">
        <color rgb="FFAEE0E5"/>
      </right>
      <top/>
      <bottom style="hair">
        <color rgb="FFAEE0E5"/>
      </bottom>
      <diagonal/>
    </border>
    <border>
      <left style="thick">
        <color rgb="FF0A3B5B"/>
      </left>
      <right/>
      <top style="dashed">
        <color rgb="FF0A3B5B"/>
      </top>
      <bottom/>
      <diagonal/>
    </border>
    <border>
      <left style="thin">
        <color rgb="FF0A3B5B"/>
      </left>
      <right style="hair">
        <color rgb="FFAEE0E5"/>
      </right>
      <top style="hair">
        <color rgb="FFAEE0E5"/>
      </top>
      <bottom/>
      <diagonal/>
    </border>
    <border>
      <left style="hair">
        <color rgb="FFAEE0E5"/>
      </left>
      <right style="hair">
        <color rgb="FFAEE0E5"/>
      </right>
      <top style="hair">
        <color rgb="FFAEE0E5"/>
      </top>
      <bottom/>
      <diagonal/>
    </border>
    <border>
      <left style="hair">
        <color rgb="FFAEE0E5"/>
      </left>
      <right style="thick">
        <color rgb="FF0A3B5B"/>
      </right>
      <top style="hair">
        <color rgb="FFAEE0E5"/>
      </top>
      <bottom/>
      <diagonal/>
    </border>
    <border>
      <left style="thin">
        <color rgb="FF0A3B5B"/>
      </left>
      <right style="hair">
        <color rgb="FFAEE0E5"/>
      </right>
      <top/>
      <bottom style="hair">
        <color rgb="FFAEE0E5"/>
      </bottom>
      <diagonal/>
    </border>
    <border>
      <left style="hair">
        <color rgb="FFAEE0E5"/>
      </left>
      <right style="thick">
        <color rgb="FF0A3B5B"/>
      </right>
      <top/>
      <bottom style="hair">
        <color rgb="FFAEE0E5"/>
      </bottom>
      <diagonal/>
    </border>
    <border>
      <left/>
      <right/>
      <top style="thick">
        <color rgb="FF0A3B5B"/>
      </top>
      <bottom style="hair">
        <color rgb="FFAEE0E5"/>
      </bottom>
      <diagonal/>
    </border>
    <border>
      <left/>
      <right style="thick">
        <color rgb="FF0A3B5B"/>
      </right>
      <top style="thick">
        <color rgb="FF0A3B5B"/>
      </top>
      <bottom style="hair">
        <color rgb="FFAEE0E5"/>
      </bottom>
      <diagonal/>
    </border>
    <border>
      <left/>
      <right/>
      <top style="hair">
        <color rgb="FFAEE0E5"/>
      </top>
      <bottom style="hair">
        <color rgb="FFAEE0E5"/>
      </bottom>
      <diagonal/>
    </border>
    <border>
      <left/>
      <right style="thick">
        <color rgb="FF0A3B5B"/>
      </right>
      <top style="hair">
        <color rgb="FFAEE0E5"/>
      </top>
      <bottom style="hair">
        <color rgb="FFAEE0E5"/>
      </bottom>
      <diagonal/>
    </border>
    <border>
      <left/>
      <right/>
      <top style="hair">
        <color rgb="FFAEE0E5"/>
      </top>
      <bottom style="thick">
        <color rgb="FF0A3B5B"/>
      </bottom>
      <diagonal/>
    </border>
    <border>
      <left/>
      <right style="thick">
        <color rgb="FF0A3B5B"/>
      </right>
      <top style="hair">
        <color rgb="FFAEE0E5"/>
      </top>
      <bottom style="thick">
        <color rgb="FF0A3B5B"/>
      </bottom>
      <diagonal/>
    </border>
    <border>
      <left/>
      <right style="hair">
        <color rgb="FFAEE0E5"/>
      </right>
      <top/>
      <bottom/>
      <diagonal/>
    </border>
    <border>
      <left style="thick">
        <color rgb="FF0A3B5B"/>
      </left>
      <right style="hair">
        <color rgb="FFAEE0E5"/>
      </right>
      <top style="thick">
        <color rgb="FF0A3B5B"/>
      </top>
      <bottom style="hair">
        <color rgb="FFAEE0E5"/>
      </bottom>
      <diagonal/>
    </border>
    <border>
      <left style="thick">
        <color rgb="FF0A3B5B"/>
      </left>
      <right style="hair">
        <color rgb="FFAEE0E5"/>
      </right>
      <top style="hair">
        <color rgb="FFAEE0E5"/>
      </top>
      <bottom style="hair">
        <color rgb="FFAEE0E5"/>
      </bottom>
      <diagonal/>
    </border>
    <border>
      <left style="thick">
        <color rgb="FF0A3B5B"/>
      </left>
      <right style="hair">
        <color rgb="FFAEE0E5"/>
      </right>
      <top style="hair">
        <color rgb="FFAEE0E5"/>
      </top>
      <bottom style="thick">
        <color rgb="FF0A3B5B"/>
      </bottom>
      <diagonal/>
    </border>
    <border>
      <left style="thick">
        <color rgb="FF0A3B5B"/>
      </left>
      <right style="hair">
        <color rgb="FFAEE0E5"/>
      </right>
      <top/>
      <bottom style="hair">
        <color rgb="FFAEE0E5"/>
      </bottom>
      <diagonal/>
    </border>
    <border>
      <left style="thick">
        <color rgb="FF0A3B5B"/>
      </left>
      <right style="hair">
        <color rgb="FFAEE0E5"/>
      </right>
      <top style="hair">
        <color rgb="FFAEE0E5"/>
      </top>
      <bottom/>
      <diagonal/>
    </border>
    <border>
      <left style="thick">
        <color rgb="FF0A3B5B"/>
      </left>
      <right/>
      <top style="thick">
        <color rgb="FF0A3B5B"/>
      </top>
      <bottom/>
      <diagonal/>
    </border>
    <border>
      <left/>
      <right/>
      <top style="thick">
        <color rgb="FF0A3B5B"/>
      </top>
      <bottom/>
      <diagonal/>
    </border>
    <border>
      <left/>
      <right style="thick">
        <color rgb="FF0A3B5B"/>
      </right>
      <top style="thick">
        <color rgb="FF0A3B5B"/>
      </top>
      <bottom/>
      <diagonal/>
    </border>
    <border>
      <left style="thick">
        <color rgb="FF0A3B5B"/>
      </left>
      <right/>
      <top/>
      <bottom/>
      <diagonal/>
    </border>
    <border>
      <left/>
      <right style="thick">
        <color rgb="FF0A3B5B"/>
      </right>
      <top/>
      <bottom/>
      <diagonal/>
    </border>
    <border>
      <left/>
      <right style="medium">
        <color auto="1"/>
      </right>
      <top style="thick">
        <color rgb="FF0A3B5B"/>
      </top>
      <bottom/>
      <diagonal/>
    </border>
    <border>
      <left/>
      <right style="medium">
        <color auto="1"/>
      </right>
      <top/>
      <bottom/>
      <diagonal/>
    </border>
    <border>
      <left style="thick">
        <color rgb="FF0A3B5B"/>
      </left>
      <right/>
      <top/>
      <bottom style="thick">
        <color rgb="FF0A3B5B"/>
      </bottom>
      <diagonal/>
    </border>
    <border>
      <left/>
      <right style="thick">
        <color rgb="FF0A3B5B"/>
      </right>
      <top/>
      <bottom style="thick">
        <color rgb="FF0A3B5B"/>
      </bottom>
      <diagonal/>
    </border>
    <border>
      <left/>
      <right style="medium">
        <color auto="1"/>
      </right>
      <top/>
      <bottom style="thick">
        <color rgb="FF0A3B5B"/>
      </bottom>
      <diagonal/>
    </border>
    <border>
      <left style="thin">
        <color auto="1"/>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thick">
        <color rgb="FFAEE0E5"/>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4" fillId="30" borderId="0" applyNumberFormat="0" applyBorder="0" applyAlignment="0" applyProtection="0">
      <alignment vertical="center"/>
    </xf>
    <xf numFmtId="0" fontId="51" fillId="25" borderId="6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4" fillId="20" borderId="0" applyNumberFormat="0" applyBorder="0" applyAlignment="0" applyProtection="0">
      <alignment vertical="center"/>
    </xf>
    <xf numFmtId="0" fontId="46" fillId="16" borderId="0" applyNumberFormat="0" applyBorder="0" applyAlignment="0" applyProtection="0">
      <alignment vertical="center"/>
    </xf>
    <xf numFmtId="43" fontId="0" fillId="0" borderId="0" applyFont="0" applyFill="0" applyBorder="0" applyAlignment="0" applyProtection="0">
      <alignment vertical="center"/>
    </xf>
    <xf numFmtId="0" fontId="43" fillId="33" borderId="0" applyNumberFormat="0" applyBorder="0" applyAlignment="0" applyProtection="0">
      <alignment vertical="center"/>
    </xf>
    <xf numFmtId="0" fontId="55" fillId="0" borderId="0" applyNumberFormat="0" applyFill="0" applyBorder="0" applyAlignment="0" applyProtection="0">
      <alignment vertical="center"/>
    </xf>
    <xf numFmtId="9"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0" fillId="19" borderId="68" applyNumberFormat="0" applyFont="0" applyAlignment="0" applyProtection="0">
      <alignment vertical="center"/>
    </xf>
    <xf numFmtId="0" fontId="43" fillId="29" borderId="0" applyNumberFormat="0" applyBorder="0" applyAlignment="0" applyProtection="0">
      <alignment vertical="center"/>
    </xf>
    <xf numFmtId="0" fontId="53"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8" fillId="0" borderId="67" applyNumberFormat="0" applyFill="0" applyAlignment="0" applyProtection="0">
      <alignment vertical="center"/>
    </xf>
    <xf numFmtId="0" fontId="49" fillId="0" borderId="67" applyNumberFormat="0" applyFill="0" applyAlignment="0" applyProtection="0">
      <alignment vertical="center"/>
    </xf>
    <xf numFmtId="0" fontId="43" fillId="18" borderId="0" applyNumberFormat="0" applyBorder="0" applyAlignment="0" applyProtection="0">
      <alignment vertical="center"/>
    </xf>
    <xf numFmtId="0" fontId="53" fillId="0" borderId="69" applyNumberFormat="0" applyFill="0" applyAlignment="0" applyProtection="0">
      <alignment vertical="center"/>
    </xf>
    <xf numFmtId="0" fontId="43" fillId="17" borderId="0" applyNumberFormat="0" applyBorder="0" applyAlignment="0" applyProtection="0">
      <alignment vertical="center"/>
    </xf>
    <xf numFmtId="0" fontId="61" fillId="15" borderId="72" applyNumberFormat="0" applyAlignment="0" applyProtection="0">
      <alignment vertical="center"/>
    </xf>
    <xf numFmtId="0" fontId="45" fillId="15" borderId="65" applyNumberFormat="0" applyAlignment="0" applyProtection="0">
      <alignment vertical="center"/>
    </xf>
    <xf numFmtId="0" fontId="56" fillId="32" borderId="70" applyNumberFormat="0" applyAlignment="0" applyProtection="0">
      <alignment vertical="center"/>
    </xf>
    <xf numFmtId="0" fontId="44" fillId="24" borderId="0" applyNumberFormat="0" applyBorder="0" applyAlignment="0" applyProtection="0">
      <alignment vertical="center"/>
    </xf>
    <xf numFmtId="0" fontId="43" fillId="39" borderId="0" applyNumberFormat="0" applyBorder="0" applyAlignment="0" applyProtection="0">
      <alignment vertical="center"/>
    </xf>
    <xf numFmtId="0" fontId="60" fillId="0" borderId="71" applyNumberFormat="0" applyFill="0" applyAlignment="0" applyProtection="0">
      <alignment vertical="center"/>
    </xf>
    <xf numFmtId="0" fontId="47" fillId="0" borderId="66" applyNumberFormat="0" applyFill="0" applyAlignment="0" applyProtection="0">
      <alignment vertical="center"/>
    </xf>
    <xf numFmtId="0" fontId="57" fillId="36" borderId="0" applyNumberFormat="0" applyBorder="0" applyAlignment="0" applyProtection="0">
      <alignment vertical="center"/>
    </xf>
    <xf numFmtId="0" fontId="52" fillId="28" borderId="0" applyNumberFormat="0" applyBorder="0" applyAlignment="0" applyProtection="0">
      <alignment vertical="center"/>
    </xf>
    <xf numFmtId="0" fontId="44" fillId="35" borderId="0" applyNumberFormat="0" applyBorder="0" applyAlignment="0" applyProtection="0">
      <alignment vertical="center"/>
    </xf>
    <xf numFmtId="0" fontId="43" fillId="27" borderId="0" applyNumberFormat="0" applyBorder="0" applyAlignment="0" applyProtection="0">
      <alignment vertical="center"/>
    </xf>
    <xf numFmtId="0" fontId="44" fillId="42" borderId="0" applyNumberFormat="0" applyBorder="0" applyAlignment="0" applyProtection="0">
      <alignment vertical="center"/>
    </xf>
    <xf numFmtId="0" fontId="44" fillId="23" borderId="0" applyNumberFormat="0" applyBorder="0" applyAlignment="0" applyProtection="0">
      <alignment vertical="center"/>
    </xf>
    <xf numFmtId="0" fontId="44" fillId="14" borderId="0" applyNumberFormat="0" applyBorder="0" applyAlignment="0" applyProtection="0">
      <alignment vertical="center"/>
    </xf>
    <xf numFmtId="0" fontId="44" fillId="41" borderId="0" applyNumberFormat="0" applyBorder="0" applyAlignment="0" applyProtection="0">
      <alignment vertical="center"/>
    </xf>
    <xf numFmtId="0" fontId="43" fillId="34" borderId="0" applyNumberFormat="0" applyBorder="0" applyAlignment="0" applyProtection="0">
      <alignment vertical="center"/>
    </xf>
    <xf numFmtId="0" fontId="43" fillId="40" borderId="0" applyNumberFormat="0" applyBorder="0" applyAlignment="0" applyProtection="0">
      <alignment vertical="center"/>
    </xf>
    <xf numFmtId="0" fontId="44" fillId="22" borderId="0" applyNumberFormat="0" applyBorder="0" applyAlignment="0" applyProtection="0">
      <alignment vertical="center"/>
    </xf>
    <xf numFmtId="0" fontId="44" fillId="38" borderId="0" applyNumberFormat="0" applyBorder="0" applyAlignment="0" applyProtection="0">
      <alignment vertical="center"/>
    </xf>
    <xf numFmtId="0" fontId="43" fillId="13" borderId="0" applyNumberFormat="0" applyBorder="0" applyAlignment="0" applyProtection="0">
      <alignment vertical="center"/>
    </xf>
    <xf numFmtId="0" fontId="44" fillId="31" borderId="0" applyNumberFormat="0" applyBorder="0" applyAlignment="0" applyProtection="0">
      <alignment vertical="center"/>
    </xf>
    <xf numFmtId="0" fontId="43" fillId="37" borderId="0" applyNumberFormat="0" applyBorder="0" applyAlignment="0" applyProtection="0">
      <alignment vertical="center"/>
    </xf>
    <xf numFmtId="0" fontId="43" fillId="12" borderId="0" applyNumberFormat="0" applyBorder="0" applyAlignment="0" applyProtection="0">
      <alignment vertical="center"/>
    </xf>
    <xf numFmtId="0" fontId="44" fillId="21" borderId="0" applyNumberFormat="0" applyBorder="0" applyAlignment="0" applyProtection="0">
      <alignment vertical="center"/>
    </xf>
    <xf numFmtId="0" fontId="43" fillId="26" borderId="0" applyNumberFormat="0" applyBorder="0" applyAlignment="0" applyProtection="0">
      <alignment vertical="center"/>
    </xf>
  </cellStyleXfs>
  <cellXfs count="22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2" fillId="0" borderId="0" xfId="0" applyFont="1" applyAlignment="1">
      <alignment vertical="center"/>
    </xf>
    <xf numFmtId="0" fontId="4" fillId="2" borderId="0" xfId="0" applyFont="1" applyFill="1" applyAlignment="1">
      <alignment horizontal="right" vertical="center"/>
    </xf>
    <xf numFmtId="0" fontId="4" fillId="2" borderId="0" xfId="0" applyFont="1" applyFill="1" applyBorder="1" applyAlignment="1">
      <alignment horizontal="left" vertical="center"/>
    </xf>
    <xf numFmtId="0" fontId="5" fillId="3" borderId="0" xfId="0" applyFont="1" applyFill="1" applyAlignment="1">
      <alignment horizontal="right" vertical="center"/>
    </xf>
    <xf numFmtId="0" fontId="6" fillId="3" borderId="0" xfId="0" applyFont="1" applyFill="1" applyAlignment="1">
      <alignment horizontal="lef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right" vertical="center"/>
    </xf>
    <xf numFmtId="0" fontId="7" fillId="0" borderId="0" xfId="0" applyFont="1" applyFill="1" applyBorder="1" applyAlignment="1">
      <alignment vertical="center"/>
    </xf>
    <xf numFmtId="22" fontId="8" fillId="0" borderId="0" xfId="0" applyNumberFormat="1" applyFont="1" applyFill="1" applyBorder="1" applyAlignment="1">
      <alignment horizontal="left" vertical="center"/>
    </xf>
    <xf numFmtId="22" fontId="9" fillId="0" borderId="1" xfId="0" applyNumberFormat="1" applyFont="1" applyFill="1" applyBorder="1" applyAlignment="1">
      <alignment horizontal="left" vertical="center"/>
    </xf>
    <xf numFmtId="22" fontId="9" fillId="0" borderId="2" xfId="0" applyNumberFormat="1" applyFont="1" applyFill="1" applyBorder="1" applyAlignment="1">
      <alignment horizontal="left" vertical="center"/>
    </xf>
    <xf numFmtId="22" fontId="9" fillId="0" borderId="3" xfId="0" applyNumberFormat="1" applyFont="1" applyFill="1" applyBorder="1" applyAlignment="1">
      <alignment horizontal="left" vertical="center"/>
    </xf>
    <xf numFmtId="0" fontId="6" fillId="0" borderId="4"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11" fillId="0" borderId="4"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6" fillId="0" borderId="0" xfId="0" applyFont="1" applyFill="1" applyBorder="1" applyAlignment="1">
      <alignment horizontal="left" vertical="center"/>
    </xf>
    <xf numFmtId="0" fontId="13" fillId="0" borderId="0" xfId="0" applyFont="1" applyFill="1">
      <alignment vertical="center"/>
    </xf>
    <xf numFmtId="0" fontId="2" fillId="0" borderId="0" xfId="0" applyFont="1" applyFill="1">
      <alignment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4" borderId="0" xfId="0" applyFont="1" applyFill="1" applyBorder="1" applyAlignment="1">
      <alignment horizontal="center" vertical="center" wrapText="1"/>
    </xf>
    <xf numFmtId="0" fontId="16" fillId="4" borderId="0" xfId="0" applyFont="1" applyFill="1" applyBorder="1" applyAlignment="1">
      <alignment horizontal="center" vertical="center"/>
    </xf>
    <xf numFmtId="0" fontId="13" fillId="4" borderId="5"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3" fillId="4" borderId="9"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8" fillId="0" borderId="11" xfId="0" applyFont="1" applyFill="1" applyBorder="1">
      <alignment vertical="center"/>
    </xf>
    <xf numFmtId="0" fontId="19" fillId="0" borderId="12" xfId="0" applyFont="1" applyFill="1" applyBorder="1">
      <alignment vertical="center"/>
    </xf>
    <xf numFmtId="0" fontId="13" fillId="0" borderId="9" xfId="0" applyFont="1" applyFill="1" applyBorder="1" applyAlignment="1">
      <alignment horizontal="center" vertical="center"/>
    </xf>
    <xf numFmtId="0" fontId="17" fillId="4" borderId="10" xfId="0" applyFont="1" applyFill="1" applyBorder="1" applyAlignment="1">
      <alignment horizontal="center" vertical="center"/>
    </xf>
    <xf numFmtId="0" fontId="18" fillId="4" borderId="11" xfId="0" applyFont="1" applyFill="1" applyBorder="1" applyAlignment="1">
      <alignment horizontal="center" vertical="center"/>
    </xf>
    <xf numFmtId="0" fontId="19" fillId="4" borderId="12" xfId="0" applyFont="1" applyFill="1" applyBorder="1" applyAlignment="1">
      <alignment horizontal="center" vertical="center"/>
    </xf>
    <xf numFmtId="0" fontId="18" fillId="4" borderId="11" xfId="0" applyFont="1" applyFill="1" applyBorder="1">
      <alignment vertical="center"/>
    </xf>
    <xf numFmtId="0" fontId="19" fillId="4" borderId="12" xfId="0" applyFont="1" applyFill="1" applyBorder="1">
      <alignment vertical="center"/>
    </xf>
    <xf numFmtId="0" fontId="17" fillId="4" borderId="10" xfId="0" applyFont="1" applyFill="1" applyBorder="1" applyAlignment="1">
      <alignment horizontal="center" vertical="center" wrapText="1"/>
    </xf>
    <xf numFmtId="0" fontId="13" fillId="4" borderId="13" xfId="0" applyFont="1" applyFill="1" applyBorder="1" applyAlignment="1">
      <alignment horizontal="center" vertical="center"/>
    </xf>
    <xf numFmtId="0" fontId="17" fillId="0" borderId="14" xfId="0" applyFont="1" applyFill="1" applyBorder="1" applyAlignment="1">
      <alignment horizontal="center" vertical="center"/>
    </xf>
    <xf numFmtId="0" fontId="18" fillId="0" borderId="15" xfId="0" applyFont="1" applyFill="1" applyBorder="1">
      <alignment vertical="center"/>
    </xf>
    <xf numFmtId="0" fontId="19" fillId="0" borderId="16" xfId="0" applyFont="1" applyFill="1" applyBorder="1">
      <alignment vertical="center"/>
    </xf>
    <xf numFmtId="0" fontId="20" fillId="0" borderId="0" xfId="0" applyFont="1" applyFill="1">
      <alignment vertical="center"/>
    </xf>
    <xf numFmtId="0" fontId="21" fillId="0" borderId="0" xfId="0" applyFont="1">
      <alignment vertical="center"/>
    </xf>
    <xf numFmtId="0" fontId="21" fillId="0" borderId="0" xfId="0" applyFont="1" applyFill="1">
      <alignment vertical="center"/>
    </xf>
    <xf numFmtId="0" fontId="14" fillId="0" borderId="0" xfId="0" applyFont="1" applyFill="1" applyAlignment="1">
      <alignment horizontal="center" vertical="center"/>
    </xf>
    <xf numFmtId="0" fontId="22" fillId="0" borderId="17" xfId="0" applyFont="1" applyFill="1" applyBorder="1" applyAlignment="1">
      <alignment horizontal="left" vertical="center" wrapText="1"/>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23" fillId="5" borderId="19" xfId="0" applyFont="1" applyFill="1" applyBorder="1" applyAlignment="1">
      <alignment horizontal="center" vertical="center" wrapText="1"/>
    </xf>
    <xf numFmtId="0" fontId="21" fillId="0" borderId="20" xfId="0" applyFont="1" applyFill="1" applyBorder="1" applyAlignment="1">
      <alignment horizontal="center" vertical="center"/>
    </xf>
    <xf numFmtId="0" fontId="19" fillId="4" borderId="21" xfId="0" applyFont="1" applyFill="1" applyBorder="1" applyAlignment="1">
      <alignment horizontal="center" vertical="center"/>
    </xf>
    <xf numFmtId="0" fontId="19" fillId="2" borderId="22"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9" xfId="0" applyFont="1" applyFill="1" applyBorder="1" applyAlignment="1">
      <alignment horizontal="center" vertical="center"/>
    </xf>
    <xf numFmtId="0" fontId="19" fillId="2" borderId="23"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9" xfId="0" applyFont="1" applyFill="1" applyBorder="1">
      <alignment vertical="center"/>
    </xf>
    <xf numFmtId="0" fontId="19" fillId="2" borderId="23" xfId="0" applyFont="1" applyFill="1" applyBorder="1">
      <alignment vertical="center"/>
    </xf>
    <xf numFmtId="0" fontId="19" fillId="4" borderId="23" xfId="0" applyFont="1" applyFill="1" applyBorder="1">
      <alignment vertical="center"/>
    </xf>
    <xf numFmtId="0" fontId="19" fillId="4" borderId="13" xfId="0" applyFont="1" applyFill="1" applyBorder="1">
      <alignment vertical="center"/>
    </xf>
    <xf numFmtId="0" fontId="19" fillId="2" borderId="24" xfId="0" applyFont="1" applyFill="1" applyBorder="1">
      <alignment vertical="center"/>
    </xf>
    <xf numFmtId="0" fontId="19" fillId="4" borderId="24" xfId="0" applyFont="1" applyFill="1" applyBorder="1">
      <alignment vertical="center"/>
    </xf>
    <xf numFmtId="0" fontId="23" fillId="5" borderId="25" xfId="0" applyFont="1" applyFill="1" applyBorder="1" applyAlignment="1">
      <alignment horizontal="center" vertical="center"/>
    </xf>
    <xf numFmtId="0" fontId="20" fillId="0" borderId="0" xfId="0" applyFont="1">
      <alignment vertical="center"/>
    </xf>
    <xf numFmtId="0" fontId="19" fillId="4" borderId="22" xfId="0" applyFont="1" applyFill="1" applyBorder="1" applyAlignment="1">
      <alignment horizontal="center"/>
    </xf>
    <xf numFmtId="0" fontId="19" fillId="2" borderId="26" xfId="0" applyFont="1" applyFill="1" applyBorder="1" applyAlignment="1">
      <alignment horizontal="center" vertical="center"/>
    </xf>
    <xf numFmtId="0" fontId="19" fillId="4" borderId="23" xfId="0" applyFont="1" applyFill="1" applyBorder="1" applyAlignment="1">
      <alignment horizontal="center"/>
    </xf>
    <xf numFmtId="0" fontId="19" fillId="2" borderId="27" xfId="0" applyFont="1" applyFill="1" applyBorder="1" applyAlignment="1">
      <alignment horizontal="center" vertical="center"/>
    </xf>
    <xf numFmtId="0" fontId="19" fillId="2" borderId="27" xfId="0" applyFont="1" applyFill="1" applyBorder="1">
      <alignment vertical="center"/>
    </xf>
    <xf numFmtId="0" fontId="19" fillId="2" borderId="28" xfId="0" applyFont="1" applyFill="1" applyBorder="1">
      <alignment vertical="center"/>
    </xf>
    <xf numFmtId="0" fontId="2" fillId="0" borderId="0" xfId="0" applyFont="1" applyAlignment="1">
      <alignment vertical="center"/>
    </xf>
    <xf numFmtId="0" fontId="24" fillId="6" borderId="0" xfId="0" applyFont="1" applyFill="1" applyBorder="1" applyAlignment="1">
      <alignment horizontal="center" vertical="center" wrapText="1"/>
    </xf>
    <xf numFmtId="0" fontId="24" fillId="6" borderId="0" xfId="0" applyFont="1" applyFill="1" applyBorder="1" applyAlignment="1">
      <alignment horizontal="center" vertical="center"/>
    </xf>
    <xf numFmtId="0" fontId="16" fillId="6" borderId="29" xfId="0" applyFont="1" applyFill="1" applyBorder="1" applyAlignment="1">
      <alignment horizontal="center" vertical="center"/>
    </xf>
    <xf numFmtId="0" fontId="16" fillId="6" borderId="0" xfId="0" applyFont="1" applyFill="1" applyBorder="1" applyAlignment="1">
      <alignment horizontal="center" vertical="center"/>
    </xf>
    <xf numFmtId="0" fontId="24" fillId="0" borderId="30" xfId="0" applyFont="1" applyBorder="1" applyAlignment="1">
      <alignment horizontal="center" vertical="center"/>
    </xf>
    <xf numFmtId="0" fontId="14" fillId="0" borderId="30" xfId="0" applyFont="1" applyBorder="1" applyAlignment="1">
      <alignment horizontal="center" vertical="center"/>
    </xf>
    <xf numFmtId="0" fontId="13" fillId="7" borderId="5" xfId="0" applyFont="1" applyFill="1" applyBorder="1" applyAlignment="1">
      <alignment horizontal="center" vertical="center"/>
    </xf>
    <xf numFmtId="0" fontId="17" fillId="8" borderId="6" xfId="0" applyFont="1" applyFill="1" applyBorder="1" applyAlignment="1">
      <alignment horizontal="center" vertical="center"/>
    </xf>
    <xf numFmtId="0" fontId="18" fillId="4" borderId="31" xfId="0" applyFont="1" applyFill="1" applyBorder="1" applyAlignment="1">
      <alignment horizontal="center" vertical="center"/>
    </xf>
    <xf numFmtId="0" fontId="19" fillId="9" borderId="8" xfId="0" applyFont="1" applyFill="1" applyBorder="1" applyAlignment="1">
      <alignment horizontal="center" vertical="center"/>
    </xf>
    <xf numFmtId="0" fontId="13" fillId="7" borderId="9" xfId="0" applyFont="1" applyFill="1" applyBorder="1" applyAlignment="1">
      <alignment horizontal="center" vertical="center"/>
    </xf>
    <xf numFmtId="0" fontId="17" fillId="8" borderId="10" xfId="0" applyFont="1" applyFill="1" applyBorder="1" applyAlignment="1">
      <alignment horizontal="center" vertical="center"/>
    </xf>
    <xf numFmtId="0" fontId="19" fillId="9" borderId="12" xfId="0" applyFont="1" applyFill="1" applyBorder="1" applyAlignment="1">
      <alignment horizontal="center" vertical="center"/>
    </xf>
    <xf numFmtId="0" fontId="13" fillId="7" borderId="32" xfId="0" applyFont="1" applyFill="1" applyBorder="1" applyAlignment="1">
      <alignment horizontal="center" vertical="center"/>
    </xf>
    <xf numFmtId="0" fontId="17" fillId="8" borderId="33" xfId="0" applyFont="1" applyFill="1" applyBorder="1" applyAlignment="1">
      <alignment horizontal="center" vertical="center"/>
    </xf>
    <xf numFmtId="0" fontId="18" fillId="4" borderId="34" xfId="0" applyFont="1" applyFill="1" applyBorder="1" applyAlignment="1">
      <alignment horizontal="center" vertical="center"/>
    </xf>
    <xf numFmtId="0" fontId="19" fillId="9" borderId="3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13" fillId="7" borderId="21" xfId="0" applyFont="1" applyFill="1" applyBorder="1" applyAlignment="1">
      <alignment horizontal="center" vertical="center"/>
    </xf>
    <xf numFmtId="0" fontId="17" fillId="8" borderId="36" xfId="0" applyFont="1" applyFill="1" applyBorder="1" applyAlignment="1">
      <alignment horizontal="center" vertical="center"/>
    </xf>
    <xf numFmtId="0" fontId="19" fillId="9" borderId="37" xfId="0" applyFont="1" applyFill="1" applyBorder="1" applyAlignment="1">
      <alignment horizontal="center" vertical="center"/>
    </xf>
    <xf numFmtId="0" fontId="17" fillId="0" borderId="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38" xfId="0" applyFont="1" applyFill="1" applyBorder="1" applyAlignment="1">
      <alignment horizontal="center" vertical="center"/>
    </xf>
    <xf numFmtId="0" fontId="19"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9" fillId="0" borderId="43" xfId="0" applyFont="1" applyFill="1" applyBorder="1" applyAlignment="1">
      <alignment horizontal="center" vertical="center"/>
    </xf>
    <xf numFmtId="0" fontId="13" fillId="7" borderId="13" xfId="0" applyFont="1" applyFill="1" applyBorder="1" applyAlignment="1">
      <alignment horizontal="center" vertical="center"/>
    </xf>
    <xf numFmtId="0" fontId="17" fillId="8" borderId="14" xfId="0" applyFont="1" applyFill="1" applyBorder="1" applyAlignment="1">
      <alignment horizontal="center" vertical="center"/>
    </xf>
    <xf numFmtId="0" fontId="18" fillId="4" borderId="15" xfId="0" applyFont="1" applyFill="1" applyBorder="1" applyAlignment="1">
      <alignment horizontal="center" vertical="center"/>
    </xf>
    <xf numFmtId="0" fontId="19" fillId="9" borderId="16" xfId="0" applyFont="1" applyFill="1" applyBorder="1" applyAlignment="1">
      <alignment horizontal="center" vertical="center"/>
    </xf>
    <xf numFmtId="0" fontId="16" fillId="0" borderId="0" xfId="0" applyFont="1" applyFill="1" applyBorder="1" applyAlignment="1">
      <alignment horizontal="center" vertical="center" wrapText="1"/>
    </xf>
    <xf numFmtId="0" fontId="24" fillId="7" borderId="0" xfId="0" applyFont="1" applyFill="1" applyBorder="1" applyAlignment="1">
      <alignment horizontal="center" vertical="center"/>
    </xf>
    <xf numFmtId="0" fontId="24" fillId="10" borderId="0" xfId="0" applyFont="1" applyFill="1" applyBorder="1" applyAlignment="1">
      <alignment horizontal="center" vertical="center"/>
    </xf>
    <xf numFmtId="0" fontId="24" fillId="11" borderId="0" xfId="0" applyFont="1" applyFill="1" applyBorder="1" applyAlignment="1">
      <alignment horizontal="center" vertical="center"/>
    </xf>
    <xf numFmtId="0" fontId="24" fillId="4" borderId="0" xfId="0" applyFont="1" applyFill="1" applyBorder="1" applyAlignment="1">
      <alignment horizontal="center" vertical="center"/>
    </xf>
    <xf numFmtId="0" fontId="24" fillId="9" borderId="44" xfId="0" applyFont="1" applyFill="1" applyBorder="1" applyAlignment="1">
      <alignment horizontal="center" vertical="center"/>
    </xf>
    <xf numFmtId="0" fontId="13" fillId="0" borderId="45" xfId="0" applyFont="1" applyFill="1" applyBorder="1" applyAlignment="1">
      <alignment horizontal="center" vertical="center"/>
    </xf>
    <xf numFmtId="0" fontId="17" fillId="7" borderId="7" xfId="0" applyFont="1" applyFill="1" applyBorder="1" applyAlignment="1">
      <alignment horizontal="center" vertical="center"/>
    </xf>
    <xf numFmtId="0" fontId="25" fillId="10" borderId="7" xfId="0" applyFont="1" applyFill="1" applyBorder="1" applyAlignment="1">
      <alignment horizontal="center" vertical="center"/>
    </xf>
    <xf numFmtId="0" fontId="25" fillId="11" borderId="7" xfId="0" applyFont="1" applyFill="1" applyBorder="1" applyAlignment="1">
      <alignment horizontal="center" vertical="center"/>
    </xf>
    <xf numFmtId="0" fontId="26" fillId="4" borderId="7" xfId="0" applyFont="1" applyFill="1" applyBorder="1" applyAlignment="1">
      <alignment horizontal="center" vertical="center"/>
    </xf>
    <xf numFmtId="0" fontId="20" fillId="9" borderId="8" xfId="0" applyFont="1" applyFill="1" applyBorder="1" applyAlignment="1">
      <alignment horizontal="center" vertical="center"/>
    </xf>
    <xf numFmtId="0" fontId="27" fillId="0" borderId="0" xfId="0" applyFont="1">
      <alignment vertical="center"/>
    </xf>
    <xf numFmtId="0" fontId="13" fillId="0" borderId="46" xfId="0" applyFont="1" applyFill="1" applyBorder="1" applyAlignment="1">
      <alignment horizontal="center" vertical="center"/>
    </xf>
    <xf numFmtId="0" fontId="17" fillId="7" borderId="11" xfId="0" applyFont="1" applyFill="1" applyBorder="1" applyAlignment="1">
      <alignment horizontal="center" vertical="center"/>
    </xf>
    <xf numFmtId="0" fontId="25" fillId="10" borderId="11" xfId="0" applyFont="1" applyFill="1" applyBorder="1" applyAlignment="1">
      <alignment horizontal="center" vertical="center"/>
    </xf>
    <xf numFmtId="0" fontId="25" fillId="11" borderId="11" xfId="0" applyFont="1" applyFill="1" applyBorder="1" applyAlignment="1">
      <alignment horizontal="center" vertical="center"/>
    </xf>
    <xf numFmtId="0" fontId="26" fillId="4" borderId="11" xfId="0" applyFont="1" applyFill="1" applyBorder="1" applyAlignment="1">
      <alignment horizontal="center" vertical="center"/>
    </xf>
    <xf numFmtId="0" fontId="20" fillId="9" borderId="12" xfId="0" applyFont="1" applyFill="1" applyBorder="1" applyAlignment="1">
      <alignment horizontal="center" vertical="center"/>
    </xf>
    <xf numFmtId="0" fontId="13" fillId="0" borderId="47" xfId="0" applyFont="1" applyFill="1" applyBorder="1" applyAlignment="1">
      <alignment horizontal="center" vertical="center"/>
    </xf>
    <xf numFmtId="0" fontId="17" fillId="7" borderId="15" xfId="0" applyFont="1" applyFill="1" applyBorder="1" applyAlignment="1">
      <alignment horizontal="center" vertical="center"/>
    </xf>
    <xf numFmtId="0" fontId="25" fillId="10" borderId="15" xfId="0" applyFont="1" applyFill="1" applyBorder="1" applyAlignment="1">
      <alignment horizontal="center" vertical="center"/>
    </xf>
    <xf numFmtId="0" fontId="25" fillId="11" borderId="15" xfId="0" applyFont="1" applyFill="1" applyBorder="1" applyAlignment="1">
      <alignment horizontal="center" vertical="center"/>
    </xf>
    <xf numFmtId="0" fontId="26" fillId="4" borderId="15" xfId="0" applyFont="1" applyFill="1" applyBorder="1" applyAlignment="1">
      <alignment horizontal="center" vertical="center"/>
    </xf>
    <xf numFmtId="0" fontId="20" fillId="9" borderId="16" xfId="0" applyFont="1" applyFill="1" applyBorder="1" applyAlignment="1">
      <alignment horizontal="center" vertical="center"/>
    </xf>
    <xf numFmtId="0" fontId="13" fillId="0" borderId="48" xfId="0" applyFont="1" applyFill="1" applyBorder="1" applyAlignment="1">
      <alignment horizontal="center" vertical="center"/>
    </xf>
    <xf numFmtId="0" fontId="17" fillId="7" borderId="31" xfId="0" applyFont="1" applyFill="1" applyBorder="1" applyAlignment="1">
      <alignment horizontal="center" vertical="center"/>
    </xf>
    <xf numFmtId="0" fontId="25" fillId="10" borderId="31" xfId="0" applyFont="1" applyFill="1" applyBorder="1" applyAlignment="1">
      <alignment horizontal="center" vertical="center"/>
    </xf>
    <xf numFmtId="0" fontId="25" fillId="11" borderId="31" xfId="0" applyFont="1" applyFill="1" applyBorder="1" applyAlignment="1">
      <alignment horizontal="center" vertical="center"/>
    </xf>
    <xf numFmtId="0" fontId="26" fillId="4" borderId="31" xfId="0" applyFont="1" applyFill="1" applyBorder="1" applyAlignment="1">
      <alignment horizontal="center" vertical="center"/>
    </xf>
    <xf numFmtId="0" fontId="20" fillId="9" borderId="37" xfId="0" applyFont="1" applyFill="1" applyBorder="1" applyAlignment="1">
      <alignment horizontal="center" vertical="center"/>
    </xf>
    <xf numFmtId="0" fontId="13" fillId="0" borderId="49" xfId="0" applyFont="1" applyFill="1" applyBorder="1" applyAlignment="1">
      <alignment horizontal="center" vertical="center"/>
    </xf>
    <xf numFmtId="0" fontId="17" fillId="7" borderId="34" xfId="0" applyFont="1" applyFill="1" applyBorder="1" applyAlignment="1">
      <alignment horizontal="center" vertical="center"/>
    </xf>
    <xf numFmtId="0" fontId="25" fillId="10" borderId="34" xfId="0" applyFont="1" applyFill="1" applyBorder="1" applyAlignment="1">
      <alignment horizontal="center" vertical="center"/>
    </xf>
    <xf numFmtId="0" fontId="25" fillId="11" borderId="34" xfId="0" applyFont="1" applyFill="1" applyBorder="1" applyAlignment="1">
      <alignment horizontal="center" vertical="center"/>
    </xf>
    <xf numFmtId="0" fontId="26" fillId="4" borderId="34" xfId="0" applyFont="1" applyFill="1" applyBorder="1" applyAlignment="1">
      <alignment horizontal="center" vertical="center"/>
    </xf>
    <xf numFmtId="0" fontId="20" fillId="9" borderId="35" xfId="0" applyFont="1" applyFill="1" applyBorder="1" applyAlignment="1">
      <alignment horizontal="center" vertical="center"/>
    </xf>
    <xf numFmtId="0" fontId="17" fillId="7" borderId="31"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7" fillId="7" borderId="34" xfId="0"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lignment vertical="center"/>
    </xf>
    <xf numFmtId="0" fontId="29" fillId="0" borderId="0" xfId="0" applyFont="1">
      <alignment vertical="center"/>
    </xf>
    <xf numFmtId="0" fontId="29"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horizontal="left" vertical="center"/>
    </xf>
    <xf numFmtId="0" fontId="31" fillId="0" borderId="0" xfId="0" applyFont="1" applyAlignment="1">
      <alignment horizontal="center" vertical="center"/>
    </xf>
    <xf numFmtId="0" fontId="32" fillId="4" borderId="0" xfId="0" applyFont="1" applyFill="1" applyAlignment="1">
      <alignment horizontal="center" vertical="center"/>
    </xf>
    <xf numFmtId="0" fontId="33" fillId="2" borderId="0" xfId="0" applyFont="1" applyFill="1" applyBorder="1" applyAlignment="1">
      <alignment horizontal="center" vertical="center"/>
    </xf>
    <xf numFmtId="0" fontId="33" fillId="4" borderId="0" xfId="0" applyFont="1" applyFill="1" applyBorder="1" applyAlignment="1">
      <alignment horizontal="center" vertical="center" wrapText="1"/>
    </xf>
    <xf numFmtId="0" fontId="34" fillId="2" borderId="50" xfId="0" applyFont="1" applyFill="1" applyBorder="1" applyAlignment="1">
      <alignment horizontal="center" vertical="center"/>
    </xf>
    <xf numFmtId="0" fontId="34" fillId="2" borderId="51" xfId="0" applyFont="1" applyFill="1" applyBorder="1" applyAlignment="1">
      <alignment horizontal="center" vertical="center"/>
    </xf>
    <xf numFmtId="0" fontId="34" fillId="8" borderId="51" xfId="0" applyFont="1" applyFill="1" applyBorder="1" applyAlignment="1">
      <alignment horizontal="center" vertical="center"/>
    </xf>
    <xf numFmtId="0" fontId="34" fillId="4" borderId="51" xfId="0" applyNumberFormat="1" applyFont="1" applyFill="1" applyBorder="1" applyAlignment="1">
      <alignment horizontal="center" vertical="center" wrapText="1"/>
    </xf>
    <xf numFmtId="0" fontId="29" fillId="0" borderId="0" xfId="0" applyFont="1" applyAlignment="1">
      <alignment horizontal="center" vertical="center"/>
    </xf>
    <xf numFmtId="0" fontId="29" fillId="4" borderId="0" xfId="0" applyFont="1" applyFill="1">
      <alignment vertical="center"/>
    </xf>
    <xf numFmtId="0" fontId="33" fillId="2" borderId="0" xfId="0" applyFont="1" applyFill="1" applyBorder="1" applyAlignment="1">
      <alignment vertical="center"/>
    </xf>
    <xf numFmtId="0" fontId="35" fillId="4" borderId="0" xfId="0" applyFont="1" applyFill="1" applyBorder="1" applyAlignment="1">
      <alignment horizontal="center" vertical="center"/>
    </xf>
    <xf numFmtId="0" fontId="36" fillId="2" borderId="50" xfId="0" applyFont="1" applyFill="1" applyBorder="1">
      <alignment vertical="center"/>
    </xf>
    <xf numFmtId="0" fontId="36" fillId="2" borderId="51" xfId="0" applyFont="1" applyFill="1" applyBorder="1">
      <alignment vertical="center"/>
    </xf>
    <xf numFmtId="0" fontId="37" fillId="8" borderId="51" xfId="0" applyFont="1" applyFill="1" applyBorder="1" applyAlignment="1">
      <alignment horizontal="center" vertical="center"/>
    </xf>
    <xf numFmtId="0" fontId="38" fillId="4" borderId="52" xfId="0" applyNumberFormat="1" applyFont="1" applyFill="1" applyBorder="1" applyAlignment="1">
      <alignment horizontal="center" vertical="center"/>
    </xf>
    <xf numFmtId="0" fontId="36" fillId="2" borderId="53" xfId="0" applyFont="1" applyFill="1" applyBorder="1">
      <alignment vertical="center"/>
    </xf>
    <xf numFmtId="0" fontId="36" fillId="2" borderId="0" xfId="0" applyFont="1" applyFill="1">
      <alignment vertical="center"/>
    </xf>
    <xf numFmtId="0" fontId="37" fillId="8" borderId="0" xfId="0" applyFont="1" applyFill="1" applyBorder="1" applyAlignment="1">
      <alignment horizontal="center" vertical="center"/>
    </xf>
    <xf numFmtId="0" fontId="38" fillId="4" borderId="54" xfId="0" applyNumberFormat="1" applyFont="1" applyFill="1" applyBorder="1" applyAlignment="1">
      <alignment horizontal="center" vertical="center"/>
    </xf>
    <xf numFmtId="0" fontId="34" fillId="4" borderId="52" xfId="0" applyNumberFormat="1" applyFont="1" applyFill="1" applyBorder="1" applyAlignment="1">
      <alignment horizontal="center" vertical="center" wrapText="1"/>
    </xf>
    <xf numFmtId="0" fontId="38" fillId="4" borderId="51" xfId="0" applyNumberFormat="1" applyFont="1" applyFill="1" applyBorder="1" applyAlignment="1">
      <alignment horizontal="center" vertical="center"/>
    </xf>
    <xf numFmtId="0" fontId="38" fillId="4" borderId="0" xfId="0" applyNumberFormat="1" applyFont="1" applyFill="1" applyBorder="1" applyAlignment="1">
      <alignment horizontal="center" vertical="center"/>
    </xf>
    <xf numFmtId="0" fontId="36" fillId="2" borderId="0" xfId="0" applyFont="1" applyFill="1" applyBorder="1">
      <alignment vertical="center"/>
    </xf>
    <xf numFmtId="0" fontId="34" fillId="4" borderId="55" xfId="0" applyNumberFormat="1" applyFont="1" applyFill="1" applyBorder="1" applyAlignment="1">
      <alignment horizontal="center" vertical="center" wrapText="1"/>
    </xf>
    <xf numFmtId="0" fontId="38" fillId="4" borderId="55" xfId="0" applyNumberFormat="1" applyFont="1" applyFill="1" applyBorder="1" applyAlignment="1">
      <alignment horizontal="center" vertical="center"/>
    </xf>
    <xf numFmtId="0" fontId="38" fillId="4" borderId="56" xfId="0" applyNumberFormat="1" applyFont="1" applyFill="1" applyBorder="1" applyAlignment="1">
      <alignment horizontal="center" vertical="center"/>
    </xf>
    <xf numFmtId="0" fontId="36" fillId="2" borderId="57" xfId="0" applyFont="1" applyFill="1" applyBorder="1">
      <alignment vertical="center"/>
    </xf>
    <xf numFmtId="0" fontId="36" fillId="2" borderId="29" xfId="0" applyFont="1" applyFill="1" applyBorder="1">
      <alignment vertical="center"/>
    </xf>
    <xf numFmtId="0" fontId="37" fillId="8" borderId="29" xfId="0" applyFont="1" applyFill="1" applyBorder="1" applyAlignment="1">
      <alignment horizontal="center" vertical="center"/>
    </xf>
    <xf numFmtId="0" fontId="38" fillId="4" borderId="58" xfId="0" applyNumberFormat="1" applyFont="1" applyFill="1" applyBorder="1" applyAlignment="1">
      <alignment horizontal="center" vertical="center"/>
    </xf>
    <xf numFmtId="0" fontId="38" fillId="4" borderId="29" xfId="0" applyNumberFormat="1" applyFont="1" applyFill="1" applyBorder="1" applyAlignment="1">
      <alignment horizontal="center" vertical="center"/>
    </xf>
    <xf numFmtId="0" fontId="38" fillId="4" borderId="59" xfId="0" applyNumberFormat="1" applyFont="1" applyFill="1" applyBorder="1" applyAlignment="1">
      <alignment horizontal="center" vertical="center"/>
    </xf>
    <xf numFmtId="0" fontId="39" fillId="0" borderId="0" xfId="0" applyFont="1">
      <alignment vertical="center"/>
    </xf>
    <xf numFmtId="0" fontId="39" fillId="2" borderId="60" xfId="0" applyFont="1" applyFill="1" applyBorder="1" applyAlignment="1">
      <alignment vertical="center"/>
    </xf>
    <xf numFmtId="0" fontId="39" fillId="2" borderId="0" xfId="0" applyFont="1" applyFill="1" applyBorder="1" applyAlignment="1">
      <alignment vertical="center"/>
    </xf>
    <xf numFmtId="0" fontId="39" fillId="2" borderId="0" xfId="0" applyFont="1" applyFill="1" applyBorder="1">
      <alignment vertical="center"/>
    </xf>
    <xf numFmtId="0" fontId="24" fillId="2" borderId="0" xfId="0" applyFont="1" applyFill="1" applyBorder="1" applyAlignment="1">
      <alignment horizontal="center" vertical="center"/>
    </xf>
    <xf numFmtId="0" fontId="39" fillId="2" borderId="0" xfId="0" applyFont="1" applyFill="1">
      <alignment vertical="center"/>
    </xf>
    <xf numFmtId="0" fontId="40" fillId="2" borderId="45" xfId="0" applyFont="1" applyFill="1" applyBorder="1" applyAlignment="1">
      <alignment horizontal="center" vertical="center"/>
    </xf>
    <xf numFmtId="0" fontId="40" fillId="2" borderId="7" xfId="0" applyFont="1" applyFill="1" applyBorder="1" applyAlignment="1">
      <alignment horizontal="center" vertical="center"/>
    </xf>
    <xf numFmtId="0" fontId="40" fillId="2" borderId="8" xfId="0" applyFont="1" applyFill="1" applyBorder="1" applyAlignment="1">
      <alignment horizontal="center" vertical="center"/>
    </xf>
    <xf numFmtId="0" fontId="41" fillId="2" borderId="0" xfId="0" applyFont="1" applyFill="1">
      <alignment vertical="center"/>
    </xf>
    <xf numFmtId="0" fontId="40" fillId="2" borderId="46" xfId="0" applyFont="1" applyFill="1" applyBorder="1" applyAlignment="1">
      <alignment horizontal="center" vertical="center"/>
    </xf>
    <xf numFmtId="0" fontId="40" fillId="2" borderId="11" xfId="0" applyFont="1" applyFill="1" applyBorder="1" applyAlignment="1">
      <alignment horizontal="center" vertical="center"/>
    </xf>
    <xf numFmtId="0" fontId="40" fillId="2" borderId="12" xfId="0" applyFont="1" applyFill="1" applyBorder="1" applyAlignment="1">
      <alignment horizontal="center" vertical="center"/>
    </xf>
    <xf numFmtId="0" fontId="40" fillId="2" borderId="47" xfId="0" applyFont="1" applyFill="1" applyBorder="1" applyAlignment="1">
      <alignment horizontal="center" vertical="center"/>
    </xf>
    <xf numFmtId="0" fontId="40" fillId="2" borderId="15" xfId="0" applyFont="1" applyFill="1" applyBorder="1" applyAlignment="1">
      <alignment horizontal="center" vertical="center"/>
    </xf>
    <xf numFmtId="0" fontId="40" fillId="2" borderId="16" xfId="0" applyFont="1" applyFill="1" applyBorder="1" applyAlignment="1">
      <alignment horizontal="center" vertical="center"/>
    </xf>
    <xf numFmtId="0" fontId="41" fillId="2" borderId="0" xfId="0" applyFont="1" applyFill="1" applyBorder="1">
      <alignment vertical="center"/>
    </xf>
    <xf numFmtId="0" fontId="40" fillId="2" borderId="61" xfId="0" applyFont="1" applyFill="1" applyBorder="1" applyAlignment="1">
      <alignment horizontal="right" vertical="center"/>
    </xf>
    <xf numFmtId="0" fontId="40" fillId="2" borderId="62" xfId="0" applyFont="1" applyFill="1" applyBorder="1" applyAlignment="1">
      <alignment horizontal="right" vertical="center"/>
    </xf>
    <xf numFmtId="0" fontId="40" fillId="2" borderId="62" xfId="0" applyFont="1" applyFill="1" applyBorder="1" applyAlignment="1">
      <alignment horizontal="left" vertical="center"/>
    </xf>
    <xf numFmtId="0" fontId="40" fillId="2" borderId="63" xfId="0" applyFont="1" applyFill="1" applyBorder="1" applyAlignment="1">
      <alignment horizontal="left" vertical="center"/>
    </xf>
    <xf numFmtId="0" fontId="40" fillId="2" borderId="0" xfId="0" applyFont="1" applyFill="1" applyBorder="1" applyAlignment="1">
      <alignment vertical="center"/>
    </xf>
    <xf numFmtId="0" fontId="2" fillId="5" borderId="0" xfId="0" applyFont="1" applyFill="1">
      <alignment vertical="center"/>
    </xf>
    <xf numFmtId="0" fontId="42" fillId="5" borderId="0" xfId="0" applyFont="1" applyFill="1" applyAlignment="1">
      <alignment vertical="center"/>
    </xf>
    <xf numFmtId="0" fontId="42" fillId="5" borderId="64" xfId="0" applyFont="1" applyFill="1" applyBorder="1" applyAlignment="1">
      <alignment vertical="center"/>
    </xf>
    <xf numFmtId="0" fontId="2" fillId="5" borderId="0" xfId="0" applyFont="1" applyFill="1" applyBorder="1">
      <alignment vertical="center"/>
    </xf>
    <xf numFmtId="0" fontId="2" fillId="5" borderId="0" xfId="0" applyFont="1" applyFill="1" applyBorder="1" applyAlignment="1">
      <alignment vertical="center"/>
    </xf>
    <xf numFmtId="0" fontId="42" fillId="5" borderId="0" xfId="0" applyFont="1" applyFill="1" applyAlignment="1">
      <alignment horizontal="left" vertical="center"/>
    </xf>
    <xf numFmtId="0" fontId="42" fillId="5" borderId="64"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A3B5B"/>
      <color rgb="00AEE0E5"/>
      <color rgb="00002060"/>
      <color rgb="00F03F3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Spin" dx="16" fmlaLink="$B$1" max="30000" min="1" page="10" val="1"/>
</file>

<file path=xl/drawings/_rels/drawing1.xml.rels><?xml version="1.0" encoding="UTF-8" standalone="yes"?>
<Relationships xmlns="http://schemas.openxmlformats.org/package/2006/relationships"><Relationship Id="rId8" Type="http://schemas.openxmlformats.org/officeDocument/2006/relationships/hyperlink" Target="#&#20351;&#29992;&#35828;&#26126;!A1"/><Relationship Id="rId7" Type="http://schemas.openxmlformats.org/officeDocument/2006/relationships/hyperlink" Target="#&#25171;&#21360;&#39029;!A1"/><Relationship Id="rId6" Type="http://schemas.openxmlformats.org/officeDocument/2006/relationships/hyperlink" Target="#&#21830;&#21697;&#20215;&#26684;&#34920;!A1"/><Relationship Id="rId5" Type="http://schemas.openxmlformats.org/officeDocument/2006/relationships/hyperlink" Target="#&#21830;&#21697;&#21015;&#34920;!A1"/><Relationship Id="rId4" Type="http://schemas.openxmlformats.org/officeDocument/2006/relationships/hyperlink" Target="#&#21033;&#28070;&#26680;&#31639;&#34920;!A1"/><Relationship Id="rId3" Type="http://schemas.openxmlformats.org/officeDocument/2006/relationships/hyperlink" Target="#&#24211;&#23384;&#34920;!A1"/><Relationship Id="rId2" Type="http://schemas.openxmlformats.org/officeDocument/2006/relationships/hyperlink" Target="#&#20837;&#24211;&#34920;!A1"/><Relationship Id="rId1" Type="http://schemas.openxmlformats.org/officeDocument/2006/relationships/hyperlink" Target="#&#38144;&#21806;&#35760;&#24405;&#34920;!A1"/></Relationships>
</file>

<file path=xl/drawings/_rels/drawing2.xml.rels><?xml version="1.0" encoding="UTF-8" standalone="yes"?>
<Relationships xmlns="http://schemas.openxmlformats.org/package/2006/relationships"><Relationship Id="rId1" Type="http://schemas.openxmlformats.org/officeDocument/2006/relationships/hyperlink" Target="#&#20027;&#39029;!A1"/></Relationships>
</file>

<file path=xl/drawings/_rels/drawing3.xml.rels><?xml version="1.0" encoding="UTF-8" standalone="yes"?>
<Relationships xmlns="http://schemas.openxmlformats.org/package/2006/relationships"><Relationship Id="rId1" Type="http://schemas.openxmlformats.org/officeDocument/2006/relationships/hyperlink" Target="#&#20027;&#39029;!A1"/></Relationships>
</file>

<file path=xl/drawings/_rels/drawing4.xml.rels><?xml version="1.0" encoding="UTF-8" standalone="yes"?>
<Relationships xmlns="http://schemas.openxmlformats.org/package/2006/relationships"><Relationship Id="rId1" Type="http://schemas.openxmlformats.org/officeDocument/2006/relationships/hyperlink" Target="#&#20027;&#39029;!A1"/></Relationships>
</file>

<file path=xl/drawings/_rels/drawing5.xml.rels><?xml version="1.0" encoding="UTF-8" standalone="yes"?>
<Relationships xmlns="http://schemas.openxmlformats.org/package/2006/relationships"><Relationship Id="rId1" Type="http://schemas.openxmlformats.org/officeDocument/2006/relationships/hyperlink" Target="#&#20027;&#39029;!A1"/></Relationships>
</file>

<file path=xl/drawings/_rels/drawing6.xml.rels><?xml version="1.0" encoding="UTF-8" standalone="yes"?>
<Relationships xmlns="http://schemas.openxmlformats.org/package/2006/relationships"><Relationship Id="rId1" Type="http://schemas.openxmlformats.org/officeDocument/2006/relationships/hyperlink" Target="#&#20027;&#39029;!A1"/></Relationships>
</file>

<file path=xl/drawings/_rels/drawing7.xml.rels><?xml version="1.0" encoding="UTF-8" standalone="yes"?>
<Relationships xmlns="http://schemas.openxmlformats.org/package/2006/relationships"><Relationship Id="rId1" Type="http://schemas.openxmlformats.org/officeDocument/2006/relationships/hyperlink" Target="#&#20027;&#39029;!A1"/></Relationships>
</file>

<file path=xl/drawings/_rels/drawing8.xml.rels><?xml version="1.0" encoding="UTF-8" standalone="yes"?>
<Relationships xmlns="http://schemas.openxmlformats.org/package/2006/relationships"><Relationship Id="rId1" Type="http://schemas.openxmlformats.org/officeDocument/2006/relationships/hyperlink" Target="#&#20027;&#39029;!A1"/></Relationships>
</file>

<file path=xl/drawings/_rels/drawing9.xml.rels><?xml version="1.0" encoding="UTF-8" standalone="yes"?>
<Relationships xmlns="http://schemas.openxmlformats.org/package/2006/relationships"><Relationship Id="rId1" Type="http://schemas.openxmlformats.org/officeDocument/2006/relationships/hyperlink" Target="#&#20027;&#39029;!A1"/></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7</xdr:col>
      <xdr:colOff>384810</xdr:colOff>
      <xdr:row>4</xdr:row>
      <xdr:rowOff>376555</xdr:rowOff>
    </xdr:from>
    <xdr:to>
      <xdr:col>11</xdr:col>
      <xdr:colOff>72390</xdr:colOff>
      <xdr:row>6</xdr:row>
      <xdr:rowOff>325755</xdr:rowOff>
    </xdr:to>
    <xdr:sp>
      <xdr:nvSpPr>
        <xdr:cNvPr id="3" name="圆角矩形 2">
          <a:hlinkClick xmlns:r="http://schemas.openxmlformats.org/officeDocument/2006/relationships" r:id="rId1"/>
        </xdr:cNvPr>
        <xdr:cNvSpPr/>
      </xdr:nvSpPr>
      <xdr:spPr>
        <a:xfrm>
          <a:off x="3237230" y="2281555"/>
          <a:ext cx="1404620" cy="7112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500" b="1">
              <a:solidFill>
                <a:srgbClr val="002060"/>
              </a:solidFill>
              <a:latin typeface="宋体" panose="02010600030101010101" pitchFamily="7" charset="-122"/>
              <a:ea typeface="宋体" panose="02010600030101010101" pitchFamily="7" charset="-122"/>
            </a:rPr>
            <a:t>销售记录表</a:t>
          </a:r>
          <a:endParaRPr lang="zh-CN" altLang="en-US" sz="1500" b="1">
            <a:solidFill>
              <a:srgbClr val="002060"/>
            </a:solidFill>
            <a:latin typeface="宋体" panose="02010600030101010101" pitchFamily="7" charset="-122"/>
            <a:ea typeface="宋体" panose="02010600030101010101" pitchFamily="7" charset="-122"/>
          </a:endParaRPr>
        </a:p>
      </xdr:txBody>
    </xdr:sp>
    <xdr:clientData/>
  </xdr:twoCellAnchor>
  <xdr:twoCellAnchor>
    <xdr:from>
      <xdr:col>3</xdr:col>
      <xdr:colOff>36830</xdr:colOff>
      <xdr:row>5</xdr:row>
      <xdr:rowOff>21590</xdr:rowOff>
    </xdr:from>
    <xdr:to>
      <xdr:col>6</xdr:col>
      <xdr:colOff>74930</xdr:colOff>
      <xdr:row>6</xdr:row>
      <xdr:rowOff>351790</xdr:rowOff>
    </xdr:to>
    <xdr:sp>
      <xdr:nvSpPr>
        <xdr:cNvPr id="12" name="圆角矩形 11">
          <a:hlinkClick xmlns:r="http://schemas.openxmlformats.org/officeDocument/2006/relationships" r:id="rId2"/>
        </xdr:cNvPr>
        <xdr:cNvSpPr/>
      </xdr:nvSpPr>
      <xdr:spPr>
        <a:xfrm>
          <a:off x="1172210" y="2307590"/>
          <a:ext cx="1325880" cy="7112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500" b="1">
              <a:solidFill>
                <a:srgbClr val="002060"/>
              </a:solidFill>
              <a:latin typeface="宋体" panose="02010600030101010101" pitchFamily="7" charset="-122"/>
              <a:ea typeface="宋体" panose="02010600030101010101" pitchFamily="7" charset="-122"/>
            </a:rPr>
            <a:t>入库表</a:t>
          </a:r>
          <a:endParaRPr lang="zh-CN" altLang="en-US" sz="1500" b="1">
            <a:solidFill>
              <a:srgbClr val="002060"/>
            </a:solidFill>
            <a:latin typeface="宋体" panose="02010600030101010101" pitchFamily="7" charset="-122"/>
            <a:ea typeface="宋体" panose="02010600030101010101" pitchFamily="7" charset="-122"/>
          </a:endParaRPr>
        </a:p>
      </xdr:txBody>
    </xdr:sp>
    <xdr:clientData/>
  </xdr:twoCellAnchor>
  <xdr:twoCellAnchor>
    <xdr:from>
      <xdr:col>13</xdr:col>
      <xdr:colOff>8255</xdr:colOff>
      <xdr:row>5</xdr:row>
      <xdr:rowOff>6350</xdr:rowOff>
    </xdr:from>
    <xdr:to>
      <xdr:col>16</xdr:col>
      <xdr:colOff>46355</xdr:colOff>
      <xdr:row>6</xdr:row>
      <xdr:rowOff>336550</xdr:rowOff>
    </xdr:to>
    <xdr:sp>
      <xdr:nvSpPr>
        <xdr:cNvPr id="13" name="圆角矩形 12">
          <a:hlinkClick xmlns:r="http://schemas.openxmlformats.org/officeDocument/2006/relationships" r:id="rId3"/>
        </xdr:cNvPr>
        <xdr:cNvSpPr/>
      </xdr:nvSpPr>
      <xdr:spPr>
        <a:xfrm>
          <a:off x="5436235" y="2292350"/>
          <a:ext cx="1325880" cy="7112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500" b="1">
              <a:solidFill>
                <a:srgbClr val="002060"/>
              </a:solidFill>
              <a:latin typeface="宋体" panose="02010600030101010101" pitchFamily="7" charset="-122"/>
              <a:ea typeface="宋体" panose="02010600030101010101" pitchFamily="7" charset="-122"/>
            </a:rPr>
            <a:t>库存表</a:t>
          </a:r>
          <a:endParaRPr lang="zh-CN" altLang="en-US" sz="1500" b="1">
            <a:solidFill>
              <a:srgbClr val="002060"/>
            </a:solidFill>
            <a:latin typeface="宋体" panose="02010600030101010101" pitchFamily="7" charset="-122"/>
            <a:ea typeface="宋体" panose="02010600030101010101" pitchFamily="7" charset="-122"/>
          </a:endParaRPr>
        </a:p>
      </xdr:txBody>
    </xdr:sp>
    <xdr:clientData/>
  </xdr:twoCellAnchor>
  <xdr:twoCellAnchor>
    <xdr:from>
      <xdr:col>12</xdr:col>
      <xdr:colOff>388620</xdr:colOff>
      <xdr:row>10</xdr:row>
      <xdr:rowOff>0</xdr:rowOff>
    </xdr:from>
    <xdr:to>
      <xdr:col>16</xdr:col>
      <xdr:colOff>85090</xdr:colOff>
      <xdr:row>11</xdr:row>
      <xdr:rowOff>330200</xdr:rowOff>
    </xdr:to>
    <xdr:sp>
      <xdr:nvSpPr>
        <xdr:cNvPr id="14" name="圆角矩形 13">
          <a:hlinkClick xmlns:r="http://schemas.openxmlformats.org/officeDocument/2006/relationships" r:id="rId4"/>
        </xdr:cNvPr>
        <xdr:cNvSpPr/>
      </xdr:nvSpPr>
      <xdr:spPr>
        <a:xfrm>
          <a:off x="5387340" y="4191000"/>
          <a:ext cx="1413510" cy="7112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500" b="1">
              <a:solidFill>
                <a:srgbClr val="002060"/>
              </a:solidFill>
              <a:latin typeface="宋体" panose="02010600030101010101" pitchFamily="7" charset="-122"/>
              <a:ea typeface="宋体" panose="02010600030101010101" pitchFamily="7" charset="-122"/>
            </a:rPr>
            <a:t>利润核算表</a:t>
          </a:r>
          <a:endParaRPr lang="zh-CN" altLang="en-US" sz="1500" b="1">
            <a:solidFill>
              <a:srgbClr val="002060"/>
            </a:solidFill>
            <a:latin typeface="宋体" panose="02010600030101010101" pitchFamily="7" charset="-122"/>
            <a:ea typeface="宋体" panose="02010600030101010101" pitchFamily="7" charset="-122"/>
          </a:endParaRPr>
        </a:p>
      </xdr:txBody>
    </xdr:sp>
    <xdr:clientData/>
  </xdr:twoCellAnchor>
  <xdr:twoCellAnchor>
    <xdr:from>
      <xdr:col>3</xdr:col>
      <xdr:colOff>12065</xdr:colOff>
      <xdr:row>9</xdr:row>
      <xdr:rowOff>369570</xdr:rowOff>
    </xdr:from>
    <xdr:to>
      <xdr:col>6</xdr:col>
      <xdr:colOff>50165</xdr:colOff>
      <xdr:row>11</xdr:row>
      <xdr:rowOff>318770</xdr:rowOff>
    </xdr:to>
    <xdr:sp>
      <xdr:nvSpPr>
        <xdr:cNvPr id="15" name="圆角矩形 14">
          <a:hlinkClick xmlns:r="http://schemas.openxmlformats.org/officeDocument/2006/relationships" r:id="rId5"/>
        </xdr:cNvPr>
        <xdr:cNvSpPr/>
      </xdr:nvSpPr>
      <xdr:spPr>
        <a:xfrm>
          <a:off x="1147445" y="4179570"/>
          <a:ext cx="1325880" cy="7112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500" b="1">
              <a:solidFill>
                <a:srgbClr val="002060"/>
              </a:solidFill>
              <a:latin typeface="宋体" panose="02010600030101010101" pitchFamily="7" charset="-122"/>
              <a:ea typeface="宋体" panose="02010600030101010101" pitchFamily="7" charset="-122"/>
            </a:rPr>
            <a:t>商品列表</a:t>
          </a:r>
          <a:endParaRPr lang="zh-CN" altLang="en-US" sz="1500" b="1">
            <a:solidFill>
              <a:srgbClr val="002060"/>
            </a:solidFill>
            <a:latin typeface="宋体" panose="02010600030101010101" pitchFamily="7" charset="-122"/>
            <a:ea typeface="宋体" panose="02010600030101010101" pitchFamily="7" charset="-122"/>
          </a:endParaRPr>
        </a:p>
      </xdr:txBody>
    </xdr:sp>
    <xdr:clientData/>
  </xdr:twoCellAnchor>
  <xdr:twoCellAnchor>
    <xdr:from>
      <xdr:col>8</xdr:col>
      <xdr:colOff>8255</xdr:colOff>
      <xdr:row>10</xdr:row>
      <xdr:rowOff>19050</xdr:rowOff>
    </xdr:from>
    <xdr:to>
      <xdr:col>11</xdr:col>
      <xdr:colOff>85090</xdr:colOff>
      <xdr:row>11</xdr:row>
      <xdr:rowOff>349250</xdr:rowOff>
    </xdr:to>
    <xdr:sp>
      <xdr:nvSpPr>
        <xdr:cNvPr id="16" name="圆角矩形 15">
          <a:hlinkClick xmlns:r="http://schemas.openxmlformats.org/officeDocument/2006/relationships" r:id="rId6"/>
        </xdr:cNvPr>
        <xdr:cNvSpPr/>
      </xdr:nvSpPr>
      <xdr:spPr>
        <a:xfrm>
          <a:off x="3289935" y="4210050"/>
          <a:ext cx="1364615" cy="7112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500" b="1">
              <a:solidFill>
                <a:srgbClr val="002060"/>
              </a:solidFill>
              <a:latin typeface="宋体" panose="02010600030101010101" pitchFamily="7" charset="-122"/>
              <a:ea typeface="宋体" panose="02010600030101010101" pitchFamily="7" charset="-122"/>
            </a:rPr>
            <a:t>商品价格表</a:t>
          </a:r>
          <a:endParaRPr lang="zh-CN" altLang="en-US" sz="1500" b="1">
            <a:solidFill>
              <a:srgbClr val="002060"/>
            </a:solidFill>
            <a:latin typeface="宋体" panose="02010600030101010101" pitchFamily="7" charset="-122"/>
            <a:ea typeface="宋体" panose="02010600030101010101" pitchFamily="7" charset="-122"/>
          </a:endParaRPr>
        </a:p>
      </xdr:txBody>
    </xdr:sp>
    <xdr:clientData/>
  </xdr:twoCellAnchor>
  <xdr:twoCellAnchor>
    <xdr:from>
      <xdr:col>18</xdr:col>
      <xdr:colOff>27940</xdr:colOff>
      <xdr:row>5</xdr:row>
      <xdr:rowOff>14605</xdr:rowOff>
    </xdr:from>
    <xdr:to>
      <xdr:col>21</xdr:col>
      <xdr:colOff>66040</xdr:colOff>
      <xdr:row>6</xdr:row>
      <xdr:rowOff>344805</xdr:rowOff>
    </xdr:to>
    <xdr:sp>
      <xdr:nvSpPr>
        <xdr:cNvPr id="17" name="圆角矩形 16">
          <a:hlinkClick xmlns:r="http://schemas.openxmlformats.org/officeDocument/2006/relationships" r:id="rId7"/>
        </xdr:cNvPr>
        <xdr:cNvSpPr/>
      </xdr:nvSpPr>
      <xdr:spPr>
        <a:xfrm>
          <a:off x="7602220" y="2300605"/>
          <a:ext cx="1325880" cy="7112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500" b="1">
              <a:solidFill>
                <a:srgbClr val="002060"/>
              </a:solidFill>
              <a:latin typeface="宋体" panose="02010600030101010101" pitchFamily="7" charset="-122"/>
              <a:ea typeface="宋体" panose="02010600030101010101" pitchFamily="7" charset="-122"/>
            </a:rPr>
            <a:t>打印页</a:t>
          </a:r>
          <a:endParaRPr lang="zh-CN" altLang="en-US" sz="1500" b="1">
            <a:solidFill>
              <a:srgbClr val="002060"/>
            </a:solidFill>
            <a:latin typeface="宋体" panose="02010600030101010101" pitchFamily="7" charset="-122"/>
            <a:ea typeface="宋体" panose="02010600030101010101" pitchFamily="7" charset="-122"/>
          </a:endParaRPr>
        </a:p>
      </xdr:txBody>
    </xdr:sp>
    <xdr:clientData/>
  </xdr:twoCellAnchor>
  <xdr:twoCellAnchor>
    <xdr:from>
      <xdr:col>18</xdr:col>
      <xdr:colOff>31115</xdr:colOff>
      <xdr:row>9</xdr:row>
      <xdr:rowOff>374650</xdr:rowOff>
    </xdr:from>
    <xdr:to>
      <xdr:col>21</xdr:col>
      <xdr:colOff>69215</xdr:colOff>
      <xdr:row>11</xdr:row>
      <xdr:rowOff>323850</xdr:rowOff>
    </xdr:to>
    <xdr:sp>
      <xdr:nvSpPr>
        <xdr:cNvPr id="18" name="圆角矩形 17">
          <a:hlinkClick xmlns:r="http://schemas.openxmlformats.org/officeDocument/2006/relationships" r:id="rId8"/>
        </xdr:cNvPr>
        <xdr:cNvSpPr/>
      </xdr:nvSpPr>
      <xdr:spPr>
        <a:xfrm>
          <a:off x="7605395" y="4184650"/>
          <a:ext cx="1325880" cy="7112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500" b="1">
              <a:solidFill>
                <a:srgbClr val="002060"/>
              </a:solidFill>
              <a:latin typeface="宋体" panose="02010600030101010101" pitchFamily="7" charset="-122"/>
              <a:ea typeface="宋体" panose="02010600030101010101" pitchFamily="7" charset="-122"/>
            </a:rPr>
            <a:t>使用说明</a:t>
          </a:r>
          <a:endParaRPr lang="zh-CN" altLang="en-US" sz="1500" b="1">
            <a:solidFill>
              <a:srgbClr val="002060"/>
            </a:solidFill>
            <a:latin typeface="宋体" panose="02010600030101010101" pitchFamily="7" charset="-122"/>
            <a:ea typeface="宋体" panose="02010600030101010101" pitchFamily="7" charset="-122"/>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6</xdr:col>
      <xdr:colOff>177800</xdr:colOff>
      <xdr:row>0</xdr:row>
      <xdr:rowOff>635</xdr:rowOff>
    </xdr:from>
    <xdr:to>
      <xdr:col>7</xdr:col>
      <xdr:colOff>550545</xdr:colOff>
      <xdr:row>2</xdr:row>
      <xdr:rowOff>294005</xdr:rowOff>
    </xdr:to>
    <xdr:sp>
      <xdr:nvSpPr>
        <xdr:cNvPr id="3" name="左箭头 2">
          <a:hlinkClick xmlns:r="http://schemas.openxmlformats.org/officeDocument/2006/relationships" r:id="rId1"/>
        </xdr:cNvPr>
        <xdr:cNvSpPr/>
      </xdr:nvSpPr>
      <xdr:spPr>
        <a:xfrm>
          <a:off x="5648960" y="635"/>
          <a:ext cx="1058545" cy="928370"/>
        </a:xfrm>
        <a:prstGeom prst="leftArrow">
          <a:avLst/>
        </a:prstGeom>
        <a:gradFill>
          <a:gsLst>
            <a:gs pos="0">
              <a:srgbClr val="FBFB11"/>
            </a:gs>
            <a:gs pos="100000">
              <a:srgbClr val="838309"/>
            </a:gs>
          </a:gsLst>
          <a:lin ang="0" scaled="0"/>
        </a:gradFill>
        <a:ln w="12700" cmpd="sng">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2000" b="1">
              <a:solidFill>
                <a:srgbClr val="002060"/>
              </a:solidFill>
              <a:latin typeface="宋体" panose="02010600030101010101" pitchFamily="7" charset="-122"/>
              <a:ea typeface="宋体" panose="02010600030101010101" pitchFamily="7" charset="-122"/>
            </a:rPr>
            <a:t>主页</a:t>
          </a:r>
          <a:endParaRPr lang="zh-CN" altLang="en-US" sz="2000" b="1">
            <a:solidFill>
              <a:srgbClr val="002060"/>
            </a:solidFill>
            <a:latin typeface="宋体" panose="02010600030101010101" pitchFamily="7" charset="-122"/>
            <a:ea typeface="宋体" panose="02010600030101010101" pitchFamily="7" charset="-122"/>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28</xdr:col>
      <xdr:colOff>234950</xdr:colOff>
      <xdr:row>0</xdr:row>
      <xdr:rowOff>19050</xdr:rowOff>
    </xdr:from>
    <xdr:to>
      <xdr:col>29</xdr:col>
      <xdr:colOff>531495</xdr:colOff>
      <xdr:row>1</xdr:row>
      <xdr:rowOff>307340</xdr:rowOff>
    </xdr:to>
    <xdr:sp>
      <xdr:nvSpPr>
        <xdr:cNvPr id="2" name="左箭头 1">
          <a:hlinkClick xmlns:r="http://schemas.openxmlformats.org/officeDocument/2006/relationships" r:id="rId1"/>
        </xdr:cNvPr>
        <xdr:cNvSpPr/>
      </xdr:nvSpPr>
      <xdr:spPr>
        <a:xfrm>
          <a:off x="18121630" y="19050"/>
          <a:ext cx="982345" cy="796290"/>
        </a:xfrm>
        <a:prstGeom prst="leftArrow">
          <a:avLst/>
        </a:prstGeom>
        <a:gradFill>
          <a:gsLst>
            <a:gs pos="0">
              <a:srgbClr val="FBFB11"/>
            </a:gs>
            <a:gs pos="100000">
              <a:srgbClr val="838309"/>
            </a:gs>
          </a:gsLst>
          <a:lin ang="0" scaled="0"/>
        </a:gradFill>
        <a:ln w="12700" cmpd="sng">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2000" b="1">
              <a:solidFill>
                <a:srgbClr val="002060"/>
              </a:solidFill>
              <a:latin typeface="宋体" panose="02010600030101010101" pitchFamily="7" charset="-122"/>
              <a:ea typeface="宋体" panose="02010600030101010101" pitchFamily="7" charset="-122"/>
            </a:rPr>
            <a:t>主页</a:t>
          </a:r>
          <a:endParaRPr lang="zh-CN" altLang="en-US" sz="2000" b="1">
            <a:solidFill>
              <a:srgbClr val="002060"/>
            </a:solidFill>
            <a:latin typeface="宋体" panose="02010600030101010101" pitchFamily="7" charset="-122"/>
            <a:ea typeface="宋体" panose="02010600030101010101" pitchFamily="7" charset="-122"/>
          </a:endParaRPr>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6</xdr:col>
      <xdr:colOff>158750</xdr:colOff>
      <xdr:row>0</xdr:row>
      <xdr:rowOff>635</xdr:rowOff>
    </xdr:from>
    <xdr:to>
      <xdr:col>7</xdr:col>
      <xdr:colOff>550545</xdr:colOff>
      <xdr:row>3</xdr:row>
      <xdr:rowOff>154305</xdr:rowOff>
    </xdr:to>
    <xdr:sp>
      <xdr:nvSpPr>
        <xdr:cNvPr id="3" name="左箭头 2">
          <a:hlinkClick xmlns:r="http://schemas.openxmlformats.org/officeDocument/2006/relationships" r:id="rId1"/>
        </xdr:cNvPr>
        <xdr:cNvSpPr/>
      </xdr:nvSpPr>
      <xdr:spPr>
        <a:xfrm>
          <a:off x="7687310" y="635"/>
          <a:ext cx="1056640" cy="925195"/>
        </a:xfrm>
        <a:prstGeom prst="leftArrow">
          <a:avLst/>
        </a:prstGeom>
        <a:gradFill>
          <a:gsLst>
            <a:gs pos="0">
              <a:srgbClr val="FBFB11"/>
            </a:gs>
            <a:gs pos="100000">
              <a:srgbClr val="838309"/>
            </a:gs>
          </a:gsLst>
          <a:lin ang="0" scaled="0"/>
        </a:gradFill>
        <a:ln w="12700" cmpd="sng">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2000" b="1">
              <a:solidFill>
                <a:srgbClr val="002060"/>
              </a:solidFill>
              <a:latin typeface="黑体" panose="02010609060101010101" charset="-122"/>
              <a:ea typeface="黑体" panose="02010609060101010101" charset="-122"/>
            </a:rPr>
            <a:t>主页</a:t>
          </a:r>
          <a:endParaRPr lang="zh-CN" altLang="en-US" sz="2000" b="1">
            <a:solidFill>
              <a:srgbClr val="002060"/>
            </a:solidFill>
            <a:latin typeface="黑体" panose="02010609060101010101" charset="-122"/>
            <a:ea typeface="黑体" panose="02010609060101010101" charset="-122"/>
          </a:endParaRPr>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5</xdr:col>
      <xdr:colOff>152400</xdr:colOff>
      <xdr:row>2</xdr:row>
      <xdr:rowOff>0</xdr:rowOff>
    </xdr:from>
    <xdr:to>
      <xdr:col>6</xdr:col>
      <xdr:colOff>544195</xdr:colOff>
      <xdr:row>7</xdr:row>
      <xdr:rowOff>29845</xdr:rowOff>
    </xdr:to>
    <xdr:sp>
      <xdr:nvSpPr>
        <xdr:cNvPr id="2" name="左箭头 1">
          <a:hlinkClick xmlns:r="http://schemas.openxmlformats.org/officeDocument/2006/relationships" r:id="rId1"/>
        </xdr:cNvPr>
        <xdr:cNvSpPr/>
      </xdr:nvSpPr>
      <xdr:spPr>
        <a:xfrm>
          <a:off x="5963285" y="676275"/>
          <a:ext cx="1056640" cy="896620"/>
        </a:xfrm>
        <a:prstGeom prst="leftArrow">
          <a:avLst/>
        </a:prstGeom>
        <a:gradFill>
          <a:gsLst>
            <a:gs pos="0">
              <a:srgbClr val="FBFB11"/>
            </a:gs>
            <a:gs pos="100000">
              <a:srgbClr val="838309"/>
            </a:gs>
          </a:gsLst>
          <a:lin ang="0" scaled="0"/>
        </a:gradFill>
        <a:ln w="12700" cmpd="sng">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2000" b="1">
              <a:solidFill>
                <a:srgbClr val="002060"/>
              </a:solidFill>
              <a:latin typeface="宋体" panose="02010600030101010101" pitchFamily="7" charset="-122"/>
              <a:ea typeface="宋体" panose="02010600030101010101" pitchFamily="7" charset="-122"/>
            </a:rPr>
            <a:t>主页</a:t>
          </a:r>
          <a:endParaRPr lang="zh-CN" altLang="en-US" sz="2000" b="1">
            <a:solidFill>
              <a:srgbClr val="002060"/>
            </a:solidFill>
            <a:latin typeface="宋体" panose="02010600030101010101" pitchFamily="7" charset="-122"/>
            <a:ea typeface="宋体" panose="02010600030101010101" pitchFamily="7" charset="-122"/>
          </a:endParaRPr>
        </a:p>
      </xdr:txBody>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13</xdr:col>
      <xdr:colOff>158750</xdr:colOff>
      <xdr:row>0</xdr:row>
      <xdr:rowOff>635</xdr:rowOff>
    </xdr:from>
    <xdr:to>
      <xdr:col>14</xdr:col>
      <xdr:colOff>550545</xdr:colOff>
      <xdr:row>3</xdr:row>
      <xdr:rowOff>24130</xdr:rowOff>
    </xdr:to>
    <xdr:sp>
      <xdr:nvSpPr>
        <xdr:cNvPr id="2" name="左箭头 1">
          <a:hlinkClick xmlns:r="http://schemas.openxmlformats.org/officeDocument/2006/relationships" r:id="rId1"/>
        </xdr:cNvPr>
        <xdr:cNvSpPr/>
      </xdr:nvSpPr>
      <xdr:spPr>
        <a:xfrm>
          <a:off x="10844530" y="635"/>
          <a:ext cx="1056640" cy="928370"/>
        </a:xfrm>
        <a:prstGeom prst="leftArrow">
          <a:avLst/>
        </a:prstGeom>
        <a:gradFill>
          <a:gsLst>
            <a:gs pos="0">
              <a:srgbClr val="FBFB11"/>
            </a:gs>
            <a:gs pos="100000">
              <a:srgbClr val="838309"/>
            </a:gs>
          </a:gsLst>
          <a:lin ang="0" scaled="0"/>
        </a:gradFill>
        <a:ln w="12700" cmpd="sng">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2000" b="1">
              <a:solidFill>
                <a:srgbClr val="002060"/>
              </a:solidFill>
              <a:latin typeface="黑体" panose="02010609060101010101" charset="-122"/>
              <a:ea typeface="黑体" panose="02010609060101010101" charset="-122"/>
            </a:rPr>
            <a:t>主页</a:t>
          </a:r>
          <a:endParaRPr lang="zh-CN" altLang="en-US" sz="2000" b="1">
            <a:solidFill>
              <a:srgbClr val="002060"/>
            </a:solidFill>
            <a:latin typeface="黑体" panose="02010609060101010101" charset="-122"/>
            <a:ea typeface="黑体" panose="02010609060101010101" charset="-122"/>
          </a:endParaRPr>
        </a:p>
      </xdr:txBody>
    </xdr:sp>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4</xdr:col>
      <xdr:colOff>419100</xdr:colOff>
      <xdr:row>0</xdr:row>
      <xdr:rowOff>635</xdr:rowOff>
    </xdr:from>
    <xdr:to>
      <xdr:col>5</xdr:col>
      <xdr:colOff>537845</xdr:colOff>
      <xdr:row>3</xdr:row>
      <xdr:rowOff>103505</xdr:rowOff>
    </xdr:to>
    <xdr:sp>
      <xdr:nvSpPr>
        <xdr:cNvPr id="2" name="左箭头 1">
          <a:hlinkClick xmlns:r="http://schemas.openxmlformats.org/officeDocument/2006/relationships" r:id="rId1"/>
        </xdr:cNvPr>
        <xdr:cNvSpPr/>
      </xdr:nvSpPr>
      <xdr:spPr>
        <a:xfrm>
          <a:off x="5565140" y="635"/>
          <a:ext cx="1081405" cy="928370"/>
        </a:xfrm>
        <a:prstGeom prst="leftArrow">
          <a:avLst/>
        </a:prstGeom>
        <a:gradFill>
          <a:gsLst>
            <a:gs pos="0">
              <a:srgbClr val="FBFB11"/>
            </a:gs>
            <a:gs pos="100000">
              <a:srgbClr val="838309"/>
            </a:gs>
          </a:gsLst>
          <a:lin ang="0" scaled="0"/>
        </a:gradFill>
        <a:ln w="12700" cmpd="sng">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2000" b="1">
              <a:solidFill>
                <a:srgbClr val="002060"/>
              </a:solidFill>
              <a:latin typeface="宋体" panose="02010600030101010101" pitchFamily="7" charset="-122"/>
              <a:ea typeface="宋体" panose="02010600030101010101" pitchFamily="7" charset="-122"/>
            </a:rPr>
            <a:t>主页</a:t>
          </a:r>
          <a:endParaRPr lang="zh-CN" altLang="en-US" sz="2000" b="1">
            <a:solidFill>
              <a:srgbClr val="002060"/>
            </a:solidFill>
            <a:latin typeface="宋体" panose="02010600030101010101" pitchFamily="7" charset="-122"/>
            <a:ea typeface="宋体" panose="02010600030101010101" pitchFamily="7" charset="-122"/>
          </a:endParaRPr>
        </a:p>
      </xdr:txBody>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xdr:from>
          <xdr:col>4</xdr:col>
          <xdr:colOff>113665</xdr:colOff>
          <xdr:row>3</xdr:row>
          <xdr:rowOff>40640</xdr:rowOff>
        </xdr:from>
        <xdr:to>
          <xdr:col>4</xdr:col>
          <xdr:colOff>1003935</xdr:colOff>
          <xdr:row>12</xdr:row>
          <xdr:rowOff>31750</xdr:rowOff>
        </xdr:to>
        <xdr:sp>
          <xdr:nvSpPr>
            <xdr:cNvPr id="2049" name="Spinner 7179" hidden="1">
              <a:extLst>
                <a:ext uri="{63B3BB69-23CF-44E3-9099-C40C66FF867C}">
                  <a14:compatExt spid="_x0000_s2049"/>
                </a:ext>
              </a:extLst>
            </xdr:cNvPr>
            <xdr:cNvSpPr/>
          </xdr:nvSpPr>
          <xdr:spPr>
            <a:xfrm>
              <a:off x="2572385" y="339090"/>
              <a:ext cx="890270" cy="1330960"/>
            </a:xfrm>
            <a:prstGeom prst="rect">
              <a:avLst/>
            </a:prstGeom>
          </xdr:spPr>
        </xdr:sp>
        <xdr:clientData/>
      </xdr:twoCellAnchor>
    </mc:Choice>
    <mc:Fallback/>
  </mc:AlternateContent>
  <xdr:twoCellAnchor>
    <xdr:from>
      <xdr:col>5</xdr:col>
      <xdr:colOff>159385</xdr:colOff>
      <xdr:row>0</xdr:row>
      <xdr:rowOff>635</xdr:rowOff>
    </xdr:from>
    <xdr:to>
      <xdr:col>6</xdr:col>
      <xdr:colOff>551180</xdr:colOff>
      <xdr:row>7</xdr:row>
      <xdr:rowOff>97155</xdr:rowOff>
    </xdr:to>
    <xdr:sp>
      <xdr:nvSpPr>
        <xdr:cNvPr id="2" name="左箭头 1">
          <a:hlinkClick xmlns:r="http://schemas.openxmlformats.org/officeDocument/2006/relationships" r:id="rId1"/>
        </xdr:cNvPr>
        <xdr:cNvSpPr/>
      </xdr:nvSpPr>
      <xdr:spPr>
        <a:xfrm>
          <a:off x="3823335" y="635"/>
          <a:ext cx="1056640" cy="877570"/>
        </a:xfrm>
        <a:prstGeom prst="leftArrow">
          <a:avLst/>
        </a:prstGeom>
        <a:gradFill>
          <a:gsLst>
            <a:gs pos="0">
              <a:srgbClr val="FBFB11"/>
            </a:gs>
            <a:gs pos="100000">
              <a:srgbClr val="838309"/>
            </a:gs>
          </a:gsLst>
          <a:lin ang="0" scaled="0"/>
        </a:gradFill>
        <a:ln w="12700" cmpd="sng">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2000" b="1">
              <a:solidFill>
                <a:srgbClr val="002060"/>
              </a:solidFill>
              <a:latin typeface="宋体" panose="02010600030101010101" pitchFamily="7" charset="-122"/>
              <a:ea typeface="宋体" panose="02010600030101010101" pitchFamily="7" charset="-122"/>
            </a:rPr>
            <a:t>主页</a:t>
          </a:r>
          <a:endParaRPr lang="zh-CN" altLang="en-US" sz="2000" b="1">
            <a:solidFill>
              <a:srgbClr val="002060"/>
            </a:solidFill>
            <a:latin typeface="宋体" panose="02010600030101010101" pitchFamily="7" charset="-122"/>
            <a:ea typeface="宋体" panose="02010600030101010101" pitchFamily="7" charset="-122"/>
          </a:endParaRPr>
        </a:p>
      </xdr:txBody>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1</xdr:col>
      <xdr:colOff>139700</xdr:colOff>
      <xdr:row>0</xdr:row>
      <xdr:rowOff>19050</xdr:rowOff>
    </xdr:from>
    <xdr:to>
      <xdr:col>2</xdr:col>
      <xdr:colOff>531495</xdr:colOff>
      <xdr:row>2</xdr:row>
      <xdr:rowOff>267970</xdr:rowOff>
    </xdr:to>
    <xdr:sp>
      <xdr:nvSpPr>
        <xdr:cNvPr id="2" name="左箭头 1">
          <a:hlinkClick xmlns:r="http://schemas.openxmlformats.org/officeDocument/2006/relationships" r:id="rId1"/>
        </xdr:cNvPr>
        <xdr:cNvSpPr/>
      </xdr:nvSpPr>
      <xdr:spPr>
        <a:xfrm>
          <a:off x="7087870" y="19050"/>
          <a:ext cx="1056640" cy="941070"/>
        </a:xfrm>
        <a:prstGeom prst="leftArrow">
          <a:avLst/>
        </a:prstGeom>
        <a:gradFill>
          <a:gsLst>
            <a:gs pos="0">
              <a:srgbClr val="FBFB11"/>
            </a:gs>
            <a:gs pos="100000">
              <a:srgbClr val="838309"/>
            </a:gs>
          </a:gsLst>
          <a:lin ang="0" scaled="0"/>
        </a:gradFill>
        <a:ln w="12700" cmpd="sng">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2000" b="1">
              <a:solidFill>
                <a:srgbClr val="002060"/>
              </a:solidFill>
              <a:latin typeface="宋体" panose="02010600030101010101" pitchFamily="7" charset="-122"/>
              <a:ea typeface="宋体" panose="02010600030101010101" pitchFamily="7" charset="-122"/>
            </a:rPr>
            <a:t>主页</a:t>
          </a:r>
          <a:endParaRPr lang="zh-CN" altLang="en-US" sz="2000" b="1">
            <a:solidFill>
              <a:srgbClr val="002060"/>
            </a:solidFill>
            <a:latin typeface="宋体" panose="02010600030101010101" pitchFamily="7" charset="-122"/>
            <a:ea typeface="宋体" panose="02010600030101010101" pitchFamily="7" charset="-122"/>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2791;&#29992;\&#21150;&#20844;\&#27004;&#26519;-&#24215;&#38144;&#21806;&#24773;&#20917;&#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主页"/>
      <sheetName val="存"/>
      <sheetName val="销"/>
      <sheetName val="进"/>
      <sheetName val="价格"/>
      <sheetName val="分类"/>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tint="0.35"/>
  </sheetPr>
  <dimension ref="A1:X15"/>
  <sheetViews>
    <sheetView tabSelected="1" workbookViewId="0">
      <selection activeCell="AA10" sqref="AA10"/>
    </sheetView>
  </sheetViews>
  <sheetFormatPr defaultColWidth="9" defaultRowHeight="13.5"/>
  <cols>
    <col min="1" max="1" width="3.63333333333333" style="2" customWidth="1"/>
    <col min="2" max="23" width="5.63333333333333" style="2" customWidth="1"/>
    <col min="24" max="24" width="3.63333333333333" style="2" customWidth="1"/>
    <col min="25" max="16384" width="9" style="2"/>
  </cols>
  <sheetData>
    <row r="1" ht="30" customHeight="1" spans="1:24">
      <c r="A1" s="221"/>
      <c r="B1" s="222"/>
      <c r="C1" s="222"/>
      <c r="D1" s="222"/>
      <c r="E1" s="222"/>
      <c r="F1" s="222"/>
      <c r="G1" s="222"/>
      <c r="H1" s="222"/>
      <c r="I1" s="226" t="s">
        <v>0</v>
      </c>
      <c r="J1" s="226"/>
      <c r="K1" s="226"/>
      <c r="L1" s="226"/>
      <c r="M1" s="226"/>
      <c r="N1" s="226"/>
      <c r="O1" s="226"/>
      <c r="P1" s="226"/>
      <c r="Q1" s="226"/>
      <c r="R1" s="226"/>
      <c r="S1" s="226"/>
      <c r="T1" s="226"/>
      <c r="U1" s="226"/>
      <c r="V1" s="226"/>
      <c r="W1" s="226"/>
      <c r="X1" s="226"/>
    </row>
    <row r="2" ht="30" customHeight="1" spans="1:24">
      <c r="A2" s="222"/>
      <c r="B2" s="222"/>
      <c r="C2" s="222"/>
      <c r="D2" s="222"/>
      <c r="E2" s="222"/>
      <c r="F2" s="222"/>
      <c r="G2" s="222"/>
      <c r="H2" s="222"/>
      <c r="I2" s="226"/>
      <c r="J2" s="226"/>
      <c r="K2" s="226"/>
      <c r="L2" s="226"/>
      <c r="M2" s="226"/>
      <c r="N2" s="226"/>
      <c r="O2" s="226"/>
      <c r="P2" s="226"/>
      <c r="Q2" s="226"/>
      <c r="R2" s="226"/>
      <c r="S2" s="226"/>
      <c r="T2" s="226"/>
      <c r="U2" s="226"/>
      <c r="V2" s="226"/>
      <c r="W2" s="226"/>
      <c r="X2" s="226"/>
    </row>
    <row r="3" ht="30" customHeight="1" spans="1:24">
      <c r="A3" s="223"/>
      <c r="B3" s="223"/>
      <c r="C3" s="223"/>
      <c r="D3" s="223"/>
      <c r="E3" s="223"/>
      <c r="F3" s="223"/>
      <c r="G3" s="223"/>
      <c r="H3" s="223"/>
      <c r="I3" s="227"/>
      <c r="J3" s="227"/>
      <c r="K3" s="227"/>
      <c r="L3" s="227"/>
      <c r="M3" s="227"/>
      <c r="N3" s="227"/>
      <c r="O3" s="227"/>
      <c r="P3" s="227"/>
      <c r="Q3" s="227"/>
      <c r="R3" s="227"/>
      <c r="S3" s="227"/>
      <c r="T3" s="227"/>
      <c r="U3" s="227"/>
      <c r="V3" s="227"/>
      <c r="W3" s="227"/>
      <c r="X3" s="227"/>
    </row>
    <row r="4" ht="60" customHeight="1" spans="1:24">
      <c r="A4" s="221"/>
      <c r="B4" s="224"/>
      <c r="C4" s="225"/>
      <c r="D4" s="225"/>
      <c r="E4" s="225"/>
      <c r="F4" s="221"/>
      <c r="G4" s="221"/>
      <c r="H4" s="221"/>
      <c r="I4" s="221"/>
      <c r="J4" s="221"/>
      <c r="K4" s="221"/>
      <c r="L4" s="221"/>
      <c r="M4" s="221"/>
      <c r="N4" s="221"/>
      <c r="O4" s="221"/>
      <c r="P4" s="221"/>
      <c r="Q4" s="221"/>
      <c r="R4" s="221"/>
      <c r="S4" s="221"/>
      <c r="T4" s="221"/>
      <c r="U4" s="221"/>
      <c r="V4" s="221"/>
      <c r="W4" s="221"/>
      <c r="X4" s="221"/>
    </row>
    <row r="5" ht="30" customHeight="1" spans="1:24">
      <c r="A5" s="221"/>
      <c r="B5" s="224"/>
      <c r="C5" s="225"/>
      <c r="D5" s="225"/>
      <c r="E5" s="225"/>
      <c r="F5" s="221"/>
      <c r="G5" s="221"/>
      <c r="H5" s="221"/>
      <c r="I5" s="221"/>
      <c r="J5" s="221"/>
      <c r="K5" s="221"/>
      <c r="L5" s="221"/>
      <c r="M5" s="221"/>
      <c r="N5" s="221"/>
      <c r="O5" s="221"/>
      <c r="P5" s="221"/>
      <c r="Q5" s="221"/>
      <c r="R5" s="221"/>
      <c r="S5" s="221"/>
      <c r="T5" s="221"/>
      <c r="U5" s="221"/>
      <c r="V5" s="221"/>
      <c r="W5" s="221"/>
      <c r="X5" s="221"/>
    </row>
    <row r="6" ht="30" customHeight="1" spans="1:24">
      <c r="A6" s="221"/>
      <c r="B6" s="224"/>
      <c r="C6" s="224"/>
      <c r="D6" s="224"/>
      <c r="E6" s="224"/>
      <c r="F6" s="221"/>
      <c r="G6" s="221"/>
      <c r="H6" s="221"/>
      <c r="I6" s="221"/>
      <c r="J6" s="221"/>
      <c r="K6" s="221"/>
      <c r="L6" s="221"/>
      <c r="M6" s="221"/>
      <c r="N6" s="221"/>
      <c r="O6" s="221"/>
      <c r="P6" s="221"/>
      <c r="Q6" s="221"/>
      <c r="R6" s="221"/>
      <c r="S6" s="221"/>
      <c r="T6" s="221"/>
      <c r="U6" s="221"/>
      <c r="V6" s="221"/>
      <c r="W6" s="221"/>
      <c r="X6" s="221"/>
    </row>
    <row r="7" ht="30" customHeight="1" spans="1:24">
      <c r="A7" s="221"/>
      <c r="B7" s="224"/>
      <c r="C7" s="224"/>
      <c r="D7" s="224"/>
      <c r="E7" s="224"/>
      <c r="F7" s="221"/>
      <c r="G7" s="221"/>
      <c r="H7" s="221"/>
      <c r="I7" s="221"/>
      <c r="J7" s="221"/>
      <c r="K7" s="221"/>
      <c r="L7" s="221"/>
      <c r="M7" s="221"/>
      <c r="N7" s="221"/>
      <c r="O7" s="221"/>
      <c r="P7" s="221"/>
      <c r="Q7" s="221"/>
      <c r="R7" s="221"/>
      <c r="S7" s="221"/>
      <c r="T7" s="221"/>
      <c r="U7" s="221"/>
      <c r="V7" s="221"/>
      <c r="W7" s="221"/>
      <c r="X7" s="221"/>
    </row>
    <row r="8" ht="30" customHeight="1" spans="1:24">
      <c r="A8" s="221"/>
      <c r="B8" s="221"/>
      <c r="C8" s="221"/>
      <c r="D8" s="221"/>
      <c r="E8" s="221"/>
      <c r="F8" s="221"/>
      <c r="G8" s="221"/>
      <c r="H8" s="221"/>
      <c r="I8" s="221"/>
      <c r="J8" s="221"/>
      <c r="K8" s="221"/>
      <c r="L8" s="221"/>
      <c r="M8" s="221"/>
      <c r="N8" s="221"/>
      <c r="O8" s="221"/>
      <c r="P8" s="221"/>
      <c r="Q8" s="221"/>
      <c r="R8" s="221"/>
      <c r="S8" s="221"/>
      <c r="T8" s="221"/>
      <c r="U8" s="221"/>
      <c r="V8" s="221"/>
      <c r="W8" s="221"/>
      <c r="X8" s="221"/>
    </row>
    <row r="9" ht="30" customHeight="1" spans="1:24">
      <c r="A9" s="221"/>
      <c r="B9" s="221"/>
      <c r="C9" s="221"/>
      <c r="D9" s="221"/>
      <c r="E9" s="221"/>
      <c r="F9" s="221"/>
      <c r="G9" s="221"/>
      <c r="H9" s="221"/>
      <c r="I9" s="221"/>
      <c r="J9" s="221"/>
      <c r="K9" s="221"/>
      <c r="L9" s="221"/>
      <c r="M9" s="221"/>
      <c r="N9" s="221"/>
      <c r="O9" s="221"/>
      <c r="P9" s="221"/>
      <c r="Q9" s="221"/>
      <c r="R9" s="221"/>
      <c r="S9" s="221"/>
      <c r="T9" s="221"/>
      <c r="U9" s="221"/>
      <c r="V9" s="221"/>
      <c r="W9" s="221"/>
      <c r="X9" s="221"/>
    </row>
    <row r="10" ht="30" customHeight="1" spans="1:24">
      <c r="A10" s="221"/>
      <c r="B10" s="221"/>
      <c r="C10" s="221"/>
      <c r="D10" s="221"/>
      <c r="E10" s="221"/>
      <c r="F10" s="221"/>
      <c r="G10" s="221"/>
      <c r="H10" s="221"/>
      <c r="I10" s="221"/>
      <c r="J10" s="221"/>
      <c r="K10" s="221"/>
      <c r="L10" s="221"/>
      <c r="M10" s="221"/>
      <c r="N10" s="221"/>
      <c r="O10" s="221"/>
      <c r="P10" s="221"/>
      <c r="Q10" s="221"/>
      <c r="R10" s="221"/>
      <c r="S10" s="221"/>
      <c r="T10" s="221"/>
      <c r="U10" s="221"/>
      <c r="V10" s="221"/>
      <c r="W10" s="221"/>
      <c r="X10" s="221"/>
    </row>
    <row r="11" ht="30" customHeight="1" spans="1:24">
      <c r="A11" s="221"/>
      <c r="B11" s="221"/>
      <c r="C11" s="221"/>
      <c r="D11" s="221"/>
      <c r="E11" s="221"/>
      <c r="F11" s="221"/>
      <c r="G11" s="221"/>
      <c r="H11" s="221"/>
      <c r="I11" s="221"/>
      <c r="J11" s="221"/>
      <c r="K11" s="221"/>
      <c r="L11" s="221"/>
      <c r="M11" s="221"/>
      <c r="N11" s="221"/>
      <c r="O11" s="221"/>
      <c r="P11" s="221"/>
      <c r="Q11" s="221"/>
      <c r="R11" s="221"/>
      <c r="S11" s="221"/>
      <c r="T11" s="221"/>
      <c r="U11" s="221"/>
      <c r="V11" s="221"/>
      <c r="W11" s="221"/>
      <c r="X11" s="221"/>
    </row>
    <row r="12" ht="30" customHeight="1" spans="1:24">
      <c r="A12" s="221"/>
      <c r="B12" s="221"/>
      <c r="C12" s="221"/>
      <c r="D12" s="221"/>
      <c r="E12" s="221"/>
      <c r="F12" s="221"/>
      <c r="G12" s="221"/>
      <c r="H12" s="221"/>
      <c r="I12" s="221"/>
      <c r="J12" s="221"/>
      <c r="K12" s="221"/>
      <c r="L12" s="221"/>
      <c r="M12" s="221"/>
      <c r="N12" s="221"/>
      <c r="O12" s="221"/>
      <c r="P12" s="221"/>
      <c r="Q12" s="221"/>
      <c r="R12" s="221"/>
      <c r="S12" s="221"/>
      <c r="T12" s="221"/>
      <c r="U12" s="221"/>
      <c r="V12" s="221"/>
      <c r="W12" s="221"/>
      <c r="X12" s="221"/>
    </row>
    <row r="13" ht="30" customHeight="1" spans="1:24">
      <c r="A13" s="221"/>
      <c r="B13" s="221"/>
      <c r="C13" s="221"/>
      <c r="D13" s="221"/>
      <c r="E13" s="221"/>
      <c r="F13" s="221"/>
      <c r="G13" s="221"/>
      <c r="H13" s="221"/>
      <c r="I13" s="221"/>
      <c r="J13" s="221"/>
      <c r="K13" s="221"/>
      <c r="L13" s="221"/>
      <c r="M13" s="221"/>
      <c r="N13" s="221"/>
      <c r="O13" s="221"/>
      <c r="P13" s="221"/>
      <c r="Q13" s="221"/>
      <c r="R13" s="221"/>
      <c r="S13" s="221"/>
      <c r="T13" s="221"/>
      <c r="U13" s="221"/>
      <c r="V13" s="221"/>
      <c r="W13" s="221"/>
      <c r="X13" s="221"/>
    </row>
    <row r="14" ht="40" customHeight="1" spans="1:24">
      <c r="A14" s="221"/>
      <c r="B14" s="221"/>
      <c r="C14" s="221"/>
      <c r="D14" s="221"/>
      <c r="E14" s="221"/>
      <c r="F14" s="221"/>
      <c r="G14" s="221"/>
      <c r="H14" s="221"/>
      <c r="I14" s="221"/>
      <c r="J14" s="221"/>
      <c r="K14" s="221"/>
      <c r="L14" s="221"/>
      <c r="M14" s="221"/>
      <c r="N14" s="221"/>
      <c r="O14" s="221"/>
      <c r="P14" s="221"/>
      <c r="Q14" s="221"/>
      <c r="R14" s="221"/>
      <c r="S14" s="221"/>
      <c r="T14" s="221"/>
      <c r="U14" s="221"/>
      <c r="V14" s="221"/>
      <c r="W14" s="221"/>
      <c r="X14" s="221"/>
    </row>
    <row r="15" ht="40" customHeight="1" spans="1:24">
      <c r="A15" s="221"/>
      <c r="B15" s="221"/>
      <c r="C15" s="221"/>
      <c r="D15" s="221"/>
      <c r="E15" s="221"/>
      <c r="F15" s="221"/>
      <c r="G15" s="221"/>
      <c r="H15" s="221"/>
      <c r="I15" s="221"/>
      <c r="J15" s="221"/>
      <c r="K15" s="221"/>
      <c r="L15" s="221"/>
      <c r="M15" s="221"/>
      <c r="N15" s="221"/>
      <c r="O15" s="221"/>
      <c r="P15" s="221"/>
      <c r="Q15" s="221"/>
      <c r="R15" s="221"/>
      <c r="S15" s="221"/>
      <c r="T15" s="221"/>
      <c r="U15" s="221"/>
      <c r="V15" s="221"/>
      <c r="W15" s="221"/>
      <c r="X15" s="221"/>
    </row>
  </sheetData>
  <mergeCells count="1">
    <mergeCell ref="I1:X3"/>
  </mergeCells>
  <pageMargins left="0.699305555555556" right="0.699305555555556" top="0.75" bottom="0.75" header="0.3" footer="0.3"/>
  <pageSetup paperSize="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25"/>
  </sheetPr>
  <dimension ref="A1:G37"/>
  <sheetViews>
    <sheetView workbookViewId="0">
      <pane xSplit="2" ySplit="3" topLeftCell="C4" activePane="bottomRight" state="frozen"/>
      <selection/>
      <selection pane="topRight"/>
      <selection pane="bottomLeft"/>
      <selection pane="bottomRight" activeCell="J17" sqref="J17"/>
    </sheetView>
  </sheetViews>
  <sheetFormatPr defaultColWidth="9" defaultRowHeight="19.5" outlineLevelCol="6"/>
  <cols>
    <col min="1" max="2" width="8.63333333333333" style="199" customWidth="1"/>
    <col min="3" max="3" width="12.6333333333333" style="199" customWidth="1"/>
    <col min="4" max="4" width="16.6333333333333" style="199" customWidth="1"/>
    <col min="5" max="6" width="12.6333333333333" style="199" customWidth="1"/>
    <col min="7" max="7" width="9" style="199"/>
    <col min="8" max="16384" width="9" style="2"/>
  </cols>
  <sheetData>
    <row r="1" ht="25" customHeight="1" spans="1:7">
      <c r="A1" s="200"/>
      <c r="B1" s="56" t="s">
        <v>1</v>
      </c>
      <c r="C1" s="56"/>
      <c r="D1" s="56"/>
      <c r="E1" s="56"/>
      <c r="F1" s="56"/>
      <c r="G1" s="201"/>
    </row>
    <row r="2" ht="25" customHeight="1" spans="1:7">
      <c r="A2" s="200"/>
      <c r="B2" s="56"/>
      <c r="C2" s="56"/>
      <c r="D2" s="56"/>
      <c r="E2" s="56"/>
      <c r="F2" s="56"/>
      <c r="G2" s="201"/>
    </row>
    <row r="3" ht="25" customHeight="1" spans="1:7">
      <c r="A3" s="202"/>
      <c r="B3" s="203" t="s">
        <v>2</v>
      </c>
      <c r="C3" s="203" t="s">
        <v>3</v>
      </c>
      <c r="D3" s="203"/>
      <c r="E3" s="203" t="s">
        <v>4</v>
      </c>
      <c r="F3" s="203" t="s">
        <v>5</v>
      </c>
      <c r="G3" s="204"/>
    </row>
    <row r="4" ht="20" customHeight="1" spans="1:7">
      <c r="A4" s="202"/>
      <c r="B4" s="205">
        <v>1</v>
      </c>
      <c r="C4" s="206" t="s">
        <v>6</v>
      </c>
      <c r="D4" s="206" t="s">
        <v>7</v>
      </c>
      <c r="E4" s="206">
        <v>0</v>
      </c>
      <c r="F4" s="207">
        <f>VLOOKUP(D4,商品价格表!B3:C223,2,0)</f>
        <v>0</v>
      </c>
      <c r="G4" s="208">
        <f>F4*E4</f>
        <v>0</v>
      </c>
    </row>
    <row r="5" ht="20" customHeight="1" spans="1:7">
      <c r="A5" s="202"/>
      <c r="B5" s="209">
        <v>2</v>
      </c>
      <c r="C5" s="210" t="s">
        <v>6</v>
      </c>
      <c r="D5" s="210" t="s">
        <v>7</v>
      </c>
      <c r="E5" s="210">
        <v>0</v>
      </c>
      <c r="F5" s="211">
        <f>VLOOKUP(D5,商品价格表!B3:C223,2,0)</f>
        <v>0</v>
      </c>
      <c r="G5" s="208">
        <f t="shared" ref="G5:G33" si="0">F5*E5</f>
        <v>0</v>
      </c>
    </row>
    <row r="6" ht="20" customHeight="1" spans="1:7">
      <c r="A6" s="202"/>
      <c r="B6" s="209">
        <v>3</v>
      </c>
      <c r="C6" s="210" t="s">
        <v>6</v>
      </c>
      <c r="D6" s="210" t="s">
        <v>7</v>
      </c>
      <c r="E6" s="210">
        <v>0</v>
      </c>
      <c r="F6" s="211">
        <f>VLOOKUP(D6,商品价格表!B3:C223,2,0)</f>
        <v>0</v>
      </c>
      <c r="G6" s="208">
        <f t="shared" si="0"/>
        <v>0</v>
      </c>
    </row>
    <row r="7" ht="20" customHeight="1" spans="1:7">
      <c r="A7" s="202"/>
      <c r="B7" s="209">
        <v>4</v>
      </c>
      <c r="C7" s="210" t="s">
        <v>6</v>
      </c>
      <c r="D7" s="210" t="s">
        <v>7</v>
      </c>
      <c r="E7" s="210">
        <v>0</v>
      </c>
      <c r="F7" s="211">
        <f>VLOOKUP(D7,商品价格表!B3:C223,2,0)</f>
        <v>0</v>
      </c>
      <c r="G7" s="208">
        <f t="shared" si="0"/>
        <v>0</v>
      </c>
    </row>
    <row r="8" ht="20" customHeight="1" spans="1:7">
      <c r="A8" s="202"/>
      <c r="B8" s="209">
        <v>5</v>
      </c>
      <c r="C8" s="210" t="s">
        <v>6</v>
      </c>
      <c r="D8" s="210" t="s">
        <v>7</v>
      </c>
      <c r="E8" s="210">
        <v>0</v>
      </c>
      <c r="F8" s="211">
        <f>VLOOKUP(D8,商品价格表!B3:C223,2,0)</f>
        <v>0</v>
      </c>
      <c r="G8" s="208">
        <f t="shared" si="0"/>
        <v>0</v>
      </c>
    </row>
    <row r="9" ht="20" customHeight="1" spans="1:7">
      <c r="A9" s="202"/>
      <c r="B9" s="209">
        <v>6</v>
      </c>
      <c r="C9" s="210" t="s">
        <v>6</v>
      </c>
      <c r="D9" s="210" t="s">
        <v>7</v>
      </c>
      <c r="E9" s="210">
        <v>0</v>
      </c>
      <c r="F9" s="211">
        <f>VLOOKUP(D9,商品价格表!B3:C223,2,0)</f>
        <v>0</v>
      </c>
      <c r="G9" s="208">
        <f t="shared" si="0"/>
        <v>0</v>
      </c>
    </row>
    <row r="10" ht="20" customHeight="1" spans="1:7">
      <c r="A10" s="202"/>
      <c r="B10" s="209">
        <v>7</v>
      </c>
      <c r="C10" s="210" t="s">
        <v>6</v>
      </c>
      <c r="D10" s="210" t="s">
        <v>7</v>
      </c>
      <c r="E10" s="210">
        <v>0</v>
      </c>
      <c r="F10" s="211">
        <f>VLOOKUP(D10,商品价格表!B3:C223,2,0)</f>
        <v>0</v>
      </c>
      <c r="G10" s="208">
        <f t="shared" si="0"/>
        <v>0</v>
      </c>
    </row>
    <row r="11" ht="20" customHeight="1" spans="1:7">
      <c r="A11" s="202"/>
      <c r="B11" s="209">
        <v>8</v>
      </c>
      <c r="C11" s="210" t="s">
        <v>6</v>
      </c>
      <c r="D11" s="210" t="s">
        <v>7</v>
      </c>
      <c r="E11" s="210">
        <v>0</v>
      </c>
      <c r="F11" s="211">
        <f>VLOOKUP(D11,商品价格表!B3:C223,2,0)</f>
        <v>0</v>
      </c>
      <c r="G11" s="208">
        <f t="shared" si="0"/>
        <v>0</v>
      </c>
    </row>
    <row r="12" ht="20" customHeight="1" spans="1:7">
      <c r="A12" s="202"/>
      <c r="B12" s="209">
        <v>9</v>
      </c>
      <c r="C12" s="210" t="s">
        <v>6</v>
      </c>
      <c r="D12" s="210" t="s">
        <v>7</v>
      </c>
      <c r="E12" s="210">
        <v>0</v>
      </c>
      <c r="F12" s="211">
        <f>VLOOKUP(D12,商品价格表!B3:C223,2,0)</f>
        <v>0</v>
      </c>
      <c r="G12" s="208">
        <f t="shared" si="0"/>
        <v>0</v>
      </c>
    </row>
    <row r="13" ht="20" customHeight="1" spans="1:7">
      <c r="A13" s="202"/>
      <c r="B13" s="209">
        <v>10</v>
      </c>
      <c r="C13" s="210" t="s">
        <v>6</v>
      </c>
      <c r="D13" s="210" t="s">
        <v>7</v>
      </c>
      <c r="E13" s="210">
        <v>0</v>
      </c>
      <c r="F13" s="211">
        <f>VLOOKUP(D13,商品价格表!B3:C223,2,0)</f>
        <v>0</v>
      </c>
      <c r="G13" s="208">
        <f t="shared" si="0"/>
        <v>0</v>
      </c>
    </row>
    <row r="14" ht="20" customHeight="1" spans="1:7">
      <c r="A14" s="202"/>
      <c r="B14" s="209">
        <v>11</v>
      </c>
      <c r="C14" s="210" t="s">
        <v>6</v>
      </c>
      <c r="D14" s="210" t="s">
        <v>7</v>
      </c>
      <c r="E14" s="210">
        <v>0</v>
      </c>
      <c r="F14" s="211">
        <f>VLOOKUP(D14,商品价格表!B3:C223,2,0)</f>
        <v>0</v>
      </c>
      <c r="G14" s="208">
        <f t="shared" si="0"/>
        <v>0</v>
      </c>
    </row>
    <row r="15" ht="20" customHeight="1" spans="1:7">
      <c r="A15" s="202"/>
      <c r="B15" s="209">
        <v>12</v>
      </c>
      <c r="C15" s="210" t="s">
        <v>6</v>
      </c>
      <c r="D15" s="210" t="s">
        <v>7</v>
      </c>
      <c r="E15" s="210">
        <v>0</v>
      </c>
      <c r="F15" s="211">
        <f>VLOOKUP(D15,商品价格表!B3:C223,2,0)</f>
        <v>0</v>
      </c>
      <c r="G15" s="208">
        <f t="shared" si="0"/>
        <v>0</v>
      </c>
    </row>
    <row r="16" ht="20" customHeight="1" spans="1:7">
      <c r="A16" s="202"/>
      <c r="B16" s="209">
        <v>13</v>
      </c>
      <c r="C16" s="210" t="s">
        <v>6</v>
      </c>
      <c r="D16" s="210" t="s">
        <v>7</v>
      </c>
      <c r="E16" s="210">
        <v>0</v>
      </c>
      <c r="F16" s="211">
        <f>VLOOKUP(D16,商品价格表!B3:C223,2,0)</f>
        <v>0</v>
      </c>
      <c r="G16" s="208">
        <f t="shared" si="0"/>
        <v>0</v>
      </c>
    </row>
    <row r="17" ht="20" customHeight="1" spans="1:7">
      <c r="A17" s="202"/>
      <c r="B17" s="209">
        <v>14</v>
      </c>
      <c r="C17" s="210" t="s">
        <v>6</v>
      </c>
      <c r="D17" s="210" t="s">
        <v>7</v>
      </c>
      <c r="E17" s="210">
        <v>0</v>
      </c>
      <c r="F17" s="211">
        <f>VLOOKUP(D17,商品价格表!B3:C223,2,0)</f>
        <v>0</v>
      </c>
      <c r="G17" s="208">
        <f t="shared" si="0"/>
        <v>0</v>
      </c>
    </row>
    <row r="18" ht="20" customHeight="1" spans="1:7">
      <c r="A18" s="202"/>
      <c r="B18" s="209">
        <v>15</v>
      </c>
      <c r="C18" s="210" t="s">
        <v>6</v>
      </c>
      <c r="D18" s="210" t="s">
        <v>7</v>
      </c>
      <c r="E18" s="210">
        <v>0</v>
      </c>
      <c r="F18" s="211">
        <f>VLOOKUP(D18,商品价格表!B3:C223,2,0)</f>
        <v>0</v>
      </c>
      <c r="G18" s="208">
        <f t="shared" si="0"/>
        <v>0</v>
      </c>
    </row>
    <row r="19" ht="20" customHeight="1" spans="1:7">
      <c r="A19" s="202"/>
      <c r="B19" s="209">
        <v>16</v>
      </c>
      <c r="C19" s="210" t="s">
        <v>6</v>
      </c>
      <c r="D19" s="210" t="s">
        <v>7</v>
      </c>
      <c r="E19" s="210">
        <v>0</v>
      </c>
      <c r="F19" s="211">
        <f>VLOOKUP(D19,商品价格表!B3:C223,2,0)</f>
        <v>0</v>
      </c>
      <c r="G19" s="208">
        <f t="shared" si="0"/>
        <v>0</v>
      </c>
    </row>
    <row r="20" ht="20" customHeight="1" spans="1:7">
      <c r="A20" s="204"/>
      <c r="B20" s="209">
        <v>17</v>
      </c>
      <c r="C20" s="210" t="s">
        <v>6</v>
      </c>
      <c r="D20" s="210" t="s">
        <v>7</v>
      </c>
      <c r="E20" s="210">
        <v>0</v>
      </c>
      <c r="F20" s="211">
        <f>VLOOKUP(D20,商品价格表!B3:C223,2,0)</f>
        <v>0</v>
      </c>
      <c r="G20" s="208">
        <f t="shared" si="0"/>
        <v>0</v>
      </c>
    </row>
    <row r="21" ht="20" customHeight="1" spans="1:7">
      <c r="A21" s="204"/>
      <c r="B21" s="209">
        <v>18</v>
      </c>
      <c r="C21" s="210" t="s">
        <v>6</v>
      </c>
      <c r="D21" s="210" t="s">
        <v>7</v>
      </c>
      <c r="E21" s="210">
        <v>0</v>
      </c>
      <c r="F21" s="211">
        <f>VLOOKUP(D21,商品价格表!B3:C223,2,0)</f>
        <v>0</v>
      </c>
      <c r="G21" s="208">
        <f t="shared" si="0"/>
        <v>0</v>
      </c>
    </row>
    <row r="22" ht="20" customHeight="1" spans="1:7">
      <c r="A22" s="204"/>
      <c r="B22" s="209">
        <v>19</v>
      </c>
      <c r="C22" s="210" t="s">
        <v>6</v>
      </c>
      <c r="D22" s="210" t="s">
        <v>7</v>
      </c>
      <c r="E22" s="210">
        <v>0</v>
      </c>
      <c r="F22" s="211">
        <f>VLOOKUP(D22,商品价格表!B3:C223,2,0)</f>
        <v>0</v>
      </c>
      <c r="G22" s="208">
        <f t="shared" si="0"/>
        <v>0</v>
      </c>
    </row>
    <row r="23" ht="20" customHeight="1" spans="1:7">
      <c r="A23" s="204"/>
      <c r="B23" s="209">
        <v>20</v>
      </c>
      <c r="C23" s="210" t="s">
        <v>6</v>
      </c>
      <c r="D23" s="210" t="s">
        <v>7</v>
      </c>
      <c r="E23" s="210">
        <v>0</v>
      </c>
      <c r="F23" s="211">
        <f>VLOOKUP(D23,商品价格表!B3:C223,2,0)</f>
        <v>0</v>
      </c>
      <c r="G23" s="208">
        <f t="shared" si="0"/>
        <v>0</v>
      </c>
    </row>
    <row r="24" ht="20" customHeight="1" spans="1:7">
      <c r="A24" s="204"/>
      <c r="B24" s="209">
        <v>21</v>
      </c>
      <c r="C24" s="210" t="s">
        <v>6</v>
      </c>
      <c r="D24" s="210" t="s">
        <v>7</v>
      </c>
      <c r="E24" s="210">
        <v>0</v>
      </c>
      <c r="F24" s="211">
        <f>VLOOKUP(D24,商品价格表!B3:C223,2,0)</f>
        <v>0</v>
      </c>
      <c r="G24" s="208">
        <f t="shared" si="0"/>
        <v>0</v>
      </c>
    </row>
    <row r="25" ht="20" customHeight="1" spans="1:7">
      <c r="A25" s="204"/>
      <c r="B25" s="209">
        <v>22</v>
      </c>
      <c r="C25" s="210" t="s">
        <v>6</v>
      </c>
      <c r="D25" s="210" t="s">
        <v>7</v>
      </c>
      <c r="E25" s="210">
        <v>0</v>
      </c>
      <c r="F25" s="211">
        <f>VLOOKUP(D25,商品价格表!B3:C223,2,0)</f>
        <v>0</v>
      </c>
      <c r="G25" s="208">
        <f t="shared" si="0"/>
        <v>0</v>
      </c>
    </row>
    <row r="26" ht="20" customHeight="1" spans="1:7">
      <c r="A26" s="204"/>
      <c r="B26" s="209">
        <v>23</v>
      </c>
      <c r="C26" s="210" t="s">
        <v>6</v>
      </c>
      <c r="D26" s="210" t="s">
        <v>7</v>
      </c>
      <c r="E26" s="210">
        <v>0</v>
      </c>
      <c r="F26" s="211">
        <f>VLOOKUP(D26,商品价格表!B3:C223,2,0)</f>
        <v>0</v>
      </c>
      <c r="G26" s="208">
        <f t="shared" si="0"/>
        <v>0</v>
      </c>
    </row>
    <row r="27" ht="20" customHeight="1" spans="1:7">
      <c r="A27" s="204"/>
      <c r="B27" s="209">
        <v>24</v>
      </c>
      <c r="C27" s="210" t="s">
        <v>6</v>
      </c>
      <c r="D27" s="210" t="s">
        <v>7</v>
      </c>
      <c r="E27" s="210">
        <v>0</v>
      </c>
      <c r="F27" s="211">
        <f>VLOOKUP(D27,商品价格表!B3:C223,2,0)</f>
        <v>0</v>
      </c>
      <c r="G27" s="208">
        <f t="shared" si="0"/>
        <v>0</v>
      </c>
    </row>
    <row r="28" ht="20" customHeight="1" spans="1:7">
      <c r="A28" s="204"/>
      <c r="B28" s="209">
        <v>25</v>
      </c>
      <c r="C28" s="210" t="s">
        <v>6</v>
      </c>
      <c r="D28" s="210" t="s">
        <v>7</v>
      </c>
      <c r="E28" s="210">
        <v>0</v>
      </c>
      <c r="F28" s="211">
        <f>VLOOKUP(D28,商品价格表!B3:C223,2,0)</f>
        <v>0</v>
      </c>
      <c r="G28" s="208">
        <f t="shared" si="0"/>
        <v>0</v>
      </c>
    </row>
    <row r="29" ht="20" customHeight="1" spans="1:7">
      <c r="A29" s="204"/>
      <c r="B29" s="209">
        <v>26</v>
      </c>
      <c r="C29" s="210" t="s">
        <v>6</v>
      </c>
      <c r="D29" s="210" t="s">
        <v>7</v>
      </c>
      <c r="E29" s="210">
        <v>0</v>
      </c>
      <c r="F29" s="211">
        <f>VLOOKUP(D29,商品价格表!B3:C223,2,0)</f>
        <v>0</v>
      </c>
      <c r="G29" s="208">
        <f t="shared" si="0"/>
        <v>0</v>
      </c>
    </row>
    <row r="30" ht="20" customHeight="1" spans="1:7">
      <c r="A30" s="204"/>
      <c r="B30" s="209">
        <v>27</v>
      </c>
      <c r="C30" s="210" t="s">
        <v>6</v>
      </c>
      <c r="D30" s="210" t="s">
        <v>7</v>
      </c>
      <c r="E30" s="210">
        <v>0</v>
      </c>
      <c r="F30" s="211">
        <f>VLOOKUP(D30,商品价格表!B3:C223,2,0)</f>
        <v>0</v>
      </c>
      <c r="G30" s="208">
        <f t="shared" si="0"/>
        <v>0</v>
      </c>
    </row>
    <row r="31" ht="20" customHeight="1" spans="1:7">
      <c r="A31" s="204"/>
      <c r="B31" s="209">
        <v>28</v>
      </c>
      <c r="C31" s="210" t="s">
        <v>6</v>
      </c>
      <c r="D31" s="210" t="s">
        <v>7</v>
      </c>
      <c r="E31" s="210">
        <v>0</v>
      </c>
      <c r="F31" s="211">
        <f>VLOOKUP(D31,商品价格表!B3:C223,2,0)</f>
        <v>0</v>
      </c>
      <c r="G31" s="208">
        <f t="shared" si="0"/>
        <v>0</v>
      </c>
    </row>
    <row r="32" ht="20" customHeight="1" spans="1:7">
      <c r="A32" s="204"/>
      <c r="B32" s="209">
        <v>29</v>
      </c>
      <c r="C32" s="210" t="s">
        <v>6</v>
      </c>
      <c r="D32" s="210" t="s">
        <v>7</v>
      </c>
      <c r="E32" s="210">
        <v>0</v>
      </c>
      <c r="F32" s="211">
        <f>VLOOKUP(D32,商品价格表!B3:C223,2,0)</f>
        <v>0</v>
      </c>
      <c r="G32" s="208">
        <f t="shared" si="0"/>
        <v>0</v>
      </c>
    </row>
    <row r="33" ht="20" customHeight="1" spans="1:7">
      <c r="A33" s="204"/>
      <c r="B33" s="212">
        <v>30</v>
      </c>
      <c r="C33" s="213" t="s">
        <v>6</v>
      </c>
      <c r="D33" s="213" t="s">
        <v>7</v>
      </c>
      <c r="E33" s="213">
        <v>0</v>
      </c>
      <c r="F33" s="214">
        <f>VLOOKUP(D33,商品价格表!B3:C223,2,0)</f>
        <v>0</v>
      </c>
      <c r="G33" s="208">
        <f t="shared" si="0"/>
        <v>0</v>
      </c>
    </row>
    <row r="34" ht="20" customHeight="1" spans="1:7">
      <c r="A34" s="204"/>
      <c r="B34" s="204"/>
      <c r="C34" s="204"/>
      <c r="D34" s="204"/>
      <c r="E34" s="204"/>
      <c r="F34" s="204"/>
      <c r="G34" s="215"/>
    </row>
    <row r="35" ht="20" customHeight="1" spans="1:7">
      <c r="A35" s="204"/>
      <c r="B35" s="204"/>
      <c r="C35" s="216" t="s">
        <v>8</v>
      </c>
      <c r="D35" s="217"/>
      <c r="E35" s="218">
        <f>SUM(G4:G33)</f>
        <v>0</v>
      </c>
      <c r="F35" s="219"/>
      <c r="G35" s="220"/>
    </row>
    <row r="36" ht="20" customHeight="1" spans="1:7">
      <c r="A36" s="204"/>
      <c r="B36" s="204"/>
      <c r="C36" s="204"/>
      <c r="D36" s="204"/>
      <c r="E36" s="204"/>
      <c r="F36" s="204"/>
      <c r="G36" s="202"/>
    </row>
    <row r="37" spans="1:7">
      <c r="A37" s="204"/>
      <c r="B37" s="204"/>
      <c r="C37" s="204"/>
      <c r="D37" s="204"/>
      <c r="E37" s="204"/>
      <c r="F37" s="204"/>
      <c r="G37" s="204"/>
    </row>
  </sheetData>
  <mergeCells count="4">
    <mergeCell ref="C3:D3"/>
    <mergeCell ref="C35:D35"/>
    <mergeCell ref="E35:F35"/>
    <mergeCell ref="B1:F2"/>
  </mergeCells>
  <dataValidations count="2">
    <dataValidation type="list" allowBlank="1" showInputMessage="1" showErrorMessage="1" sqref="C4 C5 C6 C7 C8 C9 C10 C11 C12 C13 C14 C15 C16 C17 C18 C19 C20 C21 C22 C23 C24 C25 C26 C27 C28 C29 C30 C31 C32 C33">
      <formula1>商品列表!$B$2:$M$2</formula1>
    </dataValidation>
    <dataValidation type="list" allowBlank="1" showInputMessage="1" showErrorMessage="1" sqref="D4 D5 D6 D7 D8 D9 D10 D11 D12 D13 D14 D15 D16 D17 D18 D19 D20 D21 D22 D23 D24 D25 D26 D27 D28 D29 D30 D31 D32 D33">
      <formula1>INDIRECT($C4)</formula1>
    </dataValidation>
  </dataValidations>
  <pageMargins left="0.699305555555556" right="0.699305555555556"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tint="0.6"/>
  </sheetPr>
  <dimension ref="A1:AB303"/>
  <sheetViews>
    <sheetView zoomScale="70" zoomScaleNormal="70" workbookViewId="0">
      <pane xSplit="4" ySplit="2" topLeftCell="E3" activePane="bottomRight" state="frozen"/>
      <selection/>
      <selection pane="topRight"/>
      <selection pane="bottomLeft"/>
      <selection pane="bottomRight" activeCell="AB20" sqref="AB20"/>
    </sheetView>
  </sheetViews>
  <sheetFormatPr defaultColWidth="9" defaultRowHeight="13.5"/>
  <cols>
    <col min="1" max="1" width="4.63333333333333" style="161" customWidth="1"/>
    <col min="2" max="2" width="15.6333333333333" style="162" customWidth="1"/>
    <col min="3" max="4" width="12.6333333333333" style="162" customWidth="1"/>
    <col min="5" max="6" width="9.63333333333333" style="162" customWidth="1"/>
    <col min="7" max="8" width="6.13333333333333" style="162" customWidth="1"/>
    <col min="9" max="10" width="9.63333333333333" style="162" customWidth="1" outlineLevel="1"/>
    <col min="11" max="12" width="6.13333333333333" style="162" customWidth="1" outlineLevel="1"/>
    <col min="13" max="14" width="9.63333333333333" style="162" customWidth="1" outlineLevel="2"/>
    <col min="15" max="16" width="6.13333333333333" style="162" customWidth="1" outlineLevel="2"/>
    <col min="17" max="18" width="9.63333333333333" style="162" customWidth="1" outlineLevel="3"/>
    <col min="19" max="20" width="6.13333333333333" style="162" customWidth="1" outlineLevel="3"/>
    <col min="21" max="22" width="9.63333333333333" style="162" customWidth="1" outlineLevel="4"/>
    <col min="23" max="24" width="6.13333333333333" style="162" customWidth="1" outlineLevel="4"/>
    <col min="25" max="26" width="9.63333333333333" style="162" customWidth="1" outlineLevel="5"/>
    <col min="27" max="28" width="6.13333333333333" style="162" customWidth="1" outlineLevel="5"/>
    <col min="29" max="16384" width="9" style="161"/>
  </cols>
  <sheetData>
    <row r="1" ht="40" customHeight="1" spans="2:28">
      <c r="B1" s="163"/>
      <c r="C1" s="164" t="s">
        <v>9</v>
      </c>
      <c r="D1" s="164"/>
      <c r="E1" s="165">
        <f>SUM(D3:D302)</f>
        <v>0</v>
      </c>
      <c r="F1" s="165"/>
      <c r="G1" s="166" t="s">
        <v>10</v>
      </c>
      <c r="H1" s="166"/>
      <c r="I1" s="166"/>
      <c r="J1" s="166"/>
      <c r="K1" s="166"/>
      <c r="L1" s="166"/>
      <c r="M1" s="166"/>
      <c r="N1" s="166"/>
      <c r="O1" s="166"/>
      <c r="P1" s="166"/>
      <c r="Q1" s="166"/>
      <c r="R1" s="166"/>
      <c r="S1" s="166"/>
      <c r="T1" s="166"/>
      <c r="U1" s="166"/>
      <c r="V1" s="166"/>
      <c r="W1" s="166"/>
      <c r="X1" s="166"/>
      <c r="Y1" s="166"/>
      <c r="Z1" s="166"/>
      <c r="AA1" s="166"/>
      <c r="AB1" s="166"/>
    </row>
    <row r="2" s="160" customFormat="1" ht="30" spans="1:28">
      <c r="A2" s="160" t="s">
        <v>2</v>
      </c>
      <c r="B2" s="167" t="s">
        <v>11</v>
      </c>
      <c r="C2" s="168" t="s">
        <v>12</v>
      </c>
      <c r="D2" s="169" t="s">
        <v>13</v>
      </c>
      <c r="E2" s="170" t="s">
        <v>14</v>
      </c>
      <c r="F2" s="171"/>
      <c r="G2" s="172" t="s">
        <v>4</v>
      </c>
      <c r="H2" s="173" t="s">
        <v>15</v>
      </c>
      <c r="I2" s="170" t="s">
        <v>14</v>
      </c>
      <c r="J2" s="171"/>
      <c r="K2" s="172" t="s">
        <v>4</v>
      </c>
      <c r="L2" s="186" t="s">
        <v>15</v>
      </c>
      <c r="M2" s="171" t="s">
        <v>3</v>
      </c>
      <c r="N2" s="171"/>
      <c r="O2" s="172" t="s">
        <v>4</v>
      </c>
      <c r="P2" s="173" t="s">
        <v>15</v>
      </c>
      <c r="Q2" s="170" t="s">
        <v>14</v>
      </c>
      <c r="R2" s="171"/>
      <c r="S2" s="172" t="s">
        <v>4</v>
      </c>
      <c r="T2" s="186" t="s">
        <v>15</v>
      </c>
      <c r="U2" s="171" t="s">
        <v>14</v>
      </c>
      <c r="V2" s="171"/>
      <c r="W2" s="172" t="s">
        <v>4</v>
      </c>
      <c r="X2" s="173" t="s">
        <v>15</v>
      </c>
      <c r="Y2" s="170" t="s">
        <v>14</v>
      </c>
      <c r="Z2" s="171"/>
      <c r="AA2" s="172" t="s">
        <v>4</v>
      </c>
      <c r="AB2" s="190" t="s">
        <v>15</v>
      </c>
    </row>
    <row r="3" ht="15" spans="1:28">
      <c r="A3" s="174">
        <v>1</v>
      </c>
      <c r="B3" s="175"/>
      <c r="C3" s="176"/>
      <c r="D3" s="177">
        <f t="shared" ref="D3:D66" si="0">G3*H3+K3*L3+O3*P3+S3*T3+W3*X3+AA3*AB3</f>
        <v>0</v>
      </c>
      <c r="E3" s="178" t="s">
        <v>6</v>
      </c>
      <c r="F3" s="179" t="s">
        <v>7</v>
      </c>
      <c r="G3" s="180"/>
      <c r="H3" s="181">
        <f>VLOOKUP(F3,商品价格表!B3:D2233,3,0)</f>
        <v>0</v>
      </c>
      <c r="I3" s="179" t="s">
        <v>6</v>
      </c>
      <c r="J3" s="179" t="s">
        <v>7</v>
      </c>
      <c r="K3" s="180"/>
      <c r="L3" s="187">
        <f>VLOOKUP(J3,商品价格表!B3:D2233,3,0)</f>
        <v>0</v>
      </c>
      <c r="M3" s="178" t="s">
        <v>6</v>
      </c>
      <c r="N3" s="179" t="s">
        <v>7</v>
      </c>
      <c r="O3" s="180"/>
      <c r="P3" s="181">
        <f>VLOOKUP(N3,商品价格表!B3:D2233,3,0)</f>
        <v>0</v>
      </c>
      <c r="Q3" s="179" t="s">
        <v>6</v>
      </c>
      <c r="R3" s="179" t="s">
        <v>7</v>
      </c>
      <c r="S3" s="180"/>
      <c r="T3" s="187">
        <f>VLOOKUP(R3,商品价格表!B3:D2233,3,0)</f>
        <v>0</v>
      </c>
      <c r="U3" s="178" t="s">
        <v>6</v>
      </c>
      <c r="V3" s="179" t="s">
        <v>7</v>
      </c>
      <c r="W3" s="180"/>
      <c r="X3" s="181">
        <f>VLOOKUP(V3,商品价格表!B3:D2233,3,0)</f>
        <v>0</v>
      </c>
      <c r="Y3" s="179" t="s">
        <v>6</v>
      </c>
      <c r="Z3" s="179" t="s">
        <v>7</v>
      </c>
      <c r="AA3" s="180"/>
      <c r="AB3" s="191">
        <f>VLOOKUP(Z3,商品价格表!B3:D2233,3,0)</f>
        <v>0</v>
      </c>
    </row>
    <row r="4" ht="14.25" spans="1:28">
      <c r="A4" s="174">
        <v>2</v>
      </c>
      <c r="B4" s="175"/>
      <c r="C4" s="176"/>
      <c r="D4" s="177">
        <f t="shared" si="0"/>
        <v>0</v>
      </c>
      <c r="E4" s="182" t="s">
        <v>6</v>
      </c>
      <c r="F4" s="183" t="s">
        <v>7</v>
      </c>
      <c r="G4" s="184"/>
      <c r="H4" s="185">
        <f>VLOOKUP(F4,商品价格表!B3:D223,3,0)</f>
        <v>0</v>
      </c>
      <c r="I4" s="183" t="s">
        <v>6</v>
      </c>
      <c r="J4" s="183" t="s">
        <v>7</v>
      </c>
      <c r="K4" s="184"/>
      <c r="L4" s="188">
        <f>VLOOKUP(J4,商品价格表!B3:D2233,3,0)</f>
        <v>0</v>
      </c>
      <c r="M4" s="182" t="s">
        <v>6</v>
      </c>
      <c r="N4" s="183" t="s">
        <v>7</v>
      </c>
      <c r="O4" s="184"/>
      <c r="P4" s="185">
        <f>VLOOKUP(N4,商品价格表!B3:D2233,3,0)</f>
        <v>0</v>
      </c>
      <c r="Q4" s="183" t="s">
        <v>6</v>
      </c>
      <c r="R4" s="183" t="s">
        <v>7</v>
      </c>
      <c r="S4" s="184"/>
      <c r="T4" s="188">
        <f>VLOOKUP(R4,商品价格表!B3:D2233,3,0)</f>
        <v>0</v>
      </c>
      <c r="U4" s="182" t="s">
        <v>6</v>
      </c>
      <c r="V4" s="189" t="s">
        <v>7</v>
      </c>
      <c r="W4" s="184"/>
      <c r="X4" s="185">
        <f>VLOOKUP(V4,商品价格表!B3:D2233,3,0)</f>
        <v>0</v>
      </c>
      <c r="Y4" s="183" t="s">
        <v>6</v>
      </c>
      <c r="Z4" s="183" t="s">
        <v>7</v>
      </c>
      <c r="AA4" s="184"/>
      <c r="AB4" s="192">
        <f>VLOOKUP(Z4,商品价格表!B3:D2233,3,0)</f>
        <v>0</v>
      </c>
    </row>
    <row r="5" ht="14.25" spans="1:28">
      <c r="A5" s="174">
        <v>3</v>
      </c>
      <c r="B5" s="175"/>
      <c r="C5" s="176"/>
      <c r="D5" s="177">
        <f t="shared" si="0"/>
        <v>0</v>
      </c>
      <c r="E5" s="182" t="s">
        <v>6</v>
      </c>
      <c r="F5" s="183" t="s">
        <v>7</v>
      </c>
      <c r="G5" s="184"/>
      <c r="H5" s="185">
        <f>VLOOKUP(F5,商品价格表!B3:D223,3,0)</f>
        <v>0</v>
      </c>
      <c r="I5" s="183" t="s">
        <v>6</v>
      </c>
      <c r="J5" s="183" t="s">
        <v>7</v>
      </c>
      <c r="K5" s="184"/>
      <c r="L5" s="188">
        <f>VLOOKUP(J5,商品价格表!B3:D2233,3,0)</f>
        <v>0</v>
      </c>
      <c r="M5" s="182" t="s">
        <v>6</v>
      </c>
      <c r="N5" s="183" t="s">
        <v>7</v>
      </c>
      <c r="O5" s="184"/>
      <c r="P5" s="185">
        <f>VLOOKUP(N5,商品价格表!B3:D2233,3,0)</f>
        <v>0</v>
      </c>
      <c r="Q5" s="183" t="s">
        <v>6</v>
      </c>
      <c r="R5" s="183" t="s">
        <v>7</v>
      </c>
      <c r="S5" s="184"/>
      <c r="T5" s="188">
        <f>VLOOKUP(R5,商品价格表!B3:D2233,3,0)</f>
        <v>0</v>
      </c>
      <c r="U5" s="182" t="s">
        <v>6</v>
      </c>
      <c r="V5" s="189" t="s">
        <v>7</v>
      </c>
      <c r="W5" s="184"/>
      <c r="X5" s="185">
        <f>VLOOKUP(V5,商品价格表!B3:D2233,3,0)</f>
        <v>0</v>
      </c>
      <c r="Y5" s="183" t="s">
        <v>6</v>
      </c>
      <c r="Z5" s="183" t="s">
        <v>7</v>
      </c>
      <c r="AA5" s="184"/>
      <c r="AB5" s="192">
        <f>VLOOKUP(Z5,商品价格表!B3:D2233,3,0)</f>
        <v>0</v>
      </c>
    </row>
    <row r="6" ht="14.25" spans="1:28">
      <c r="A6" s="174">
        <v>4</v>
      </c>
      <c r="B6" s="175"/>
      <c r="C6" s="176"/>
      <c r="D6" s="177">
        <f t="shared" si="0"/>
        <v>0</v>
      </c>
      <c r="E6" s="182" t="s">
        <v>6</v>
      </c>
      <c r="F6" s="183" t="s">
        <v>7</v>
      </c>
      <c r="G6" s="184"/>
      <c r="H6" s="185">
        <f>VLOOKUP(F6,商品价格表!B3:D223,3,0)</f>
        <v>0</v>
      </c>
      <c r="I6" s="183" t="s">
        <v>6</v>
      </c>
      <c r="J6" s="183" t="s">
        <v>7</v>
      </c>
      <c r="K6" s="184"/>
      <c r="L6" s="188">
        <f>VLOOKUP(J6,商品价格表!B3:D2233,3,0)</f>
        <v>0</v>
      </c>
      <c r="M6" s="182" t="s">
        <v>6</v>
      </c>
      <c r="N6" s="183" t="s">
        <v>7</v>
      </c>
      <c r="O6" s="184"/>
      <c r="P6" s="185">
        <f>VLOOKUP(N6,商品价格表!B3:D2233,3,0)</f>
        <v>0</v>
      </c>
      <c r="Q6" s="183" t="s">
        <v>6</v>
      </c>
      <c r="R6" s="183" t="s">
        <v>7</v>
      </c>
      <c r="S6" s="184"/>
      <c r="T6" s="188">
        <f>VLOOKUP(R6,商品价格表!B3:D2233,3,0)</f>
        <v>0</v>
      </c>
      <c r="U6" s="182" t="s">
        <v>6</v>
      </c>
      <c r="V6" s="189" t="s">
        <v>7</v>
      </c>
      <c r="W6" s="184"/>
      <c r="X6" s="185">
        <f>VLOOKUP(V6,商品价格表!B3:D2233,3,0)</f>
        <v>0</v>
      </c>
      <c r="Y6" s="183" t="s">
        <v>6</v>
      </c>
      <c r="Z6" s="183" t="s">
        <v>7</v>
      </c>
      <c r="AA6" s="184"/>
      <c r="AB6" s="192">
        <f>VLOOKUP(Z6,商品价格表!B3:D2233,3,0)</f>
        <v>0</v>
      </c>
    </row>
    <row r="7" ht="14.25" spans="1:28">
      <c r="A7" s="174">
        <v>5</v>
      </c>
      <c r="B7" s="175"/>
      <c r="C7" s="176"/>
      <c r="D7" s="177">
        <f t="shared" si="0"/>
        <v>0</v>
      </c>
      <c r="E7" s="182" t="s">
        <v>6</v>
      </c>
      <c r="F7" s="183" t="s">
        <v>7</v>
      </c>
      <c r="G7" s="184"/>
      <c r="H7" s="185">
        <f>VLOOKUP(F7,商品价格表!B3:D223,3,0)</f>
        <v>0</v>
      </c>
      <c r="I7" s="183" t="s">
        <v>6</v>
      </c>
      <c r="J7" s="183" t="s">
        <v>7</v>
      </c>
      <c r="K7" s="184"/>
      <c r="L7" s="188">
        <f>VLOOKUP(J7,商品价格表!B3:D2233,3,0)</f>
        <v>0</v>
      </c>
      <c r="M7" s="182" t="s">
        <v>6</v>
      </c>
      <c r="N7" s="183" t="s">
        <v>7</v>
      </c>
      <c r="O7" s="184"/>
      <c r="P7" s="185">
        <f>VLOOKUP(N7,商品价格表!B3:D2233,3,0)</f>
        <v>0</v>
      </c>
      <c r="Q7" s="183" t="s">
        <v>6</v>
      </c>
      <c r="R7" s="183" t="s">
        <v>7</v>
      </c>
      <c r="S7" s="184"/>
      <c r="T7" s="188">
        <f>VLOOKUP(R7,商品价格表!B3:D2233,3,0)</f>
        <v>0</v>
      </c>
      <c r="U7" s="182" t="s">
        <v>6</v>
      </c>
      <c r="V7" s="189" t="s">
        <v>7</v>
      </c>
      <c r="W7" s="184"/>
      <c r="X7" s="185">
        <f>VLOOKUP(V7,商品价格表!B3:D2233,3,0)</f>
        <v>0</v>
      </c>
      <c r="Y7" s="183" t="s">
        <v>6</v>
      </c>
      <c r="Z7" s="183" t="s">
        <v>7</v>
      </c>
      <c r="AA7" s="184"/>
      <c r="AB7" s="192">
        <f>VLOOKUP(Z7,商品价格表!B3:D2233,3,0)</f>
        <v>0</v>
      </c>
    </row>
    <row r="8" ht="14.25" spans="1:28">
      <c r="A8" s="174">
        <v>6</v>
      </c>
      <c r="B8" s="175"/>
      <c r="C8" s="176"/>
      <c r="D8" s="177">
        <f t="shared" si="0"/>
        <v>0</v>
      </c>
      <c r="E8" s="182" t="s">
        <v>6</v>
      </c>
      <c r="F8" s="183" t="s">
        <v>7</v>
      </c>
      <c r="G8" s="184"/>
      <c r="H8" s="185">
        <f>VLOOKUP(F8,商品价格表!B3:D223,3,0)</f>
        <v>0</v>
      </c>
      <c r="I8" s="183" t="s">
        <v>6</v>
      </c>
      <c r="J8" s="183" t="s">
        <v>7</v>
      </c>
      <c r="K8" s="184"/>
      <c r="L8" s="188">
        <f>VLOOKUP(J8,商品价格表!B3:D2233,3,0)</f>
        <v>0</v>
      </c>
      <c r="M8" s="182" t="s">
        <v>6</v>
      </c>
      <c r="N8" s="183" t="s">
        <v>7</v>
      </c>
      <c r="O8" s="184"/>
      <c r="P8" s="185">
        <f>VLOOKUP(N8,商品价格表!B3:D2233,3,0)</f>
        <v>0</v>
      </c>
      <c r="Q8" s="183" t="s">
        <v>6</v>
      </c>
      <c r="R8" s="183" t="s">
        <v>7</v>
      </c>
      <c r="S8" s="184"/>
      <c r="T8" s="188">
        <f>VLOOKUP(R8,商品价格表!B3:D2233,3,0)</f>
        <v>0</v>
      </c>
      <c r="U8" s="182" t="s">
        <v>6</v>
      </c>
      <c r="V8" s="189" t="s">
        <v>7</v>
      </c>
      <c r="W8" s="184"/>
      <c r="X8" s="185">
        <f>VLOOKUP(V8,商品价格表!B3:D2233,3,0)</f>
        <v>0</v>
      </c>
      <c r="Y8" s="183" t="s">
        <v>6</v>
      </c>
      <c r="Z8" s="183" t="s">
        <v>7</v>
      </c>
      <c r="AA8" s="184"/>
      <c r="AB8" s="192">
        <f>VLOOKUP(Z8,商品价格表!B3:D2233,3,0)</f>
        <v>0</v>
      </c>
    </row>
    <row r="9" ht="14.25" spans="1:28">
      <c r="A9" s="174">
        <v>7</v>
      </c>
      <c r="B9" s="175"/>
      <c r="C9" s="176"/>
      <c r="D9" s="177">
        <f t="shared" si="0"/>
        <v>0</v>
      </c>
      <c r="E9" s="182" t="s">
        <v>6</v>
      </c>
      <c r="F9" s="183" t="s">
        <v>7</v>
      </c>
      <c r="G9" s="184"/>
      <c r="H9" s="185">
        <f>VLOOKUP(F9,商品价格表!B3:D223,3,0)</f>
        <v>0</v>
      </c>
      <c r="I9" s="183" t="s">
        <v>6</v>
      </c>
      <c r="J9" s="183" t="s">
        <v>7</v>
      </c>
      <c r="K9" s="184"/>
      <c r="L9" s="188">
        <f>VLOOKUP(J9,商品价格表!B3:D2233,3,0)</f>
        <v>0</v>
      </c>
      <c r="M9" s="182" t="s">
        <v>6</v>
      </c>
      <c r="N9" s="183" t="s">
        <v>7</v>
      </c>
      <c r="O9" s="184"/>
      <c r="P9" s="185">
        <f>VLOOKUP(N9,商品价格表!B3:D2233,3,0)</f>
        <v>0</v>
      </c>
      <c r="Q9" s="183" t="s">
        <v>6</v>
      </c>
      <c r="R9" s="183" t="s">
        <v>7</v>
      </c>
      <c r="S9" s="184"/>
      <c r="T9" s="188">
        <f>VLOOKUP(R9,商品价格表!B3:D2233,3,0)</f>
        <v>0</v>
      </c>
      <c r="U9" s="182" t="s">
        <v>6</v>
      </c>
      <c r="V9" s="189" t="s">
        <v>7</v>
      </c>
      <c r="W9" s="184"/>
      <c r="X9" s="185">
        <f>VLOOKUP(V9,商品价格表!B3:D2233,3,0)</f>
        <v>0</v>
      </c>
      <c r="Y9" s="183" t="s">
        <v>6</v>
      </c>
      <c r="Z9" s="183" t="s">
        <v>7</v>
      </c>
      <c r="AA9" s="184"/>
      <c r="AB9" s="192">
        <f>VLOOKUP(Z9,商品价格表!B3:D2233,3,0)</f>
        <v>0</v>
      </c>
    </row>
    <row r="10" ht="14.25" spans="1:28">
      <c r="A10" s="174">
        <v>8</v>
      </c>
      <c r="B10" s="175"/>
      <c r="C10" s="176"/>
      <c r="D10" s="177">
        <f t="shared" si="0"/>
        <v>0</v>
      </c>
      <c r="E10" s="182" t="s">
        <v>6</v>
      </c>
      <c r="F10" s="183" t="s">
        <v>7</v>
      </c>
      <c r="G10" s="184"/>
      <c r="H10" s="185">
        <f>VLOOKUP(F10,商品价格表!B3:D223,3,0)</f>
        <v>0</v>
      </c>
      <c r="I10" s="183" t="s">
        <v>6</v>
      </c>
      <c r="J10" s="183" t="s">
        <v>7</v>
      </c>
      <c r="K10" s="184"/>
      <c r="L10" s="188">
        <f>VLOOKUP(J10,商品价格表!B3:D2233,3,0)</f>
        <v>0</v>
      </c>
      <c r="M10" s="182" t="s">
        <v>6</v>
      </c>
      <c r="N10" s="183" t="s">
        <v>7</v>
      </c>
      <c r="O10" s="184"/>
      <c r="P10" s="185">
        <f>VLOOKUP(N10,商品价格表!B3:D2233,3,0)</f>
        <v>0</v>
      </c>
      <c r="Q10" s="183" t="s">
        <v>6</v>
      </c>
      <c r="R10" s="183" t="s">
        <v>7</v>
      </c>
      <c r="S10" s="184"/>
      <c r="T10" s="188">
        <f>VLOOKUP(R10,商品价格表!B3:D2233,3,0)</f>
        <v>0</v>
      </c>
      <c r="U10" s="182" t="s">
        <v>6</v>
      </c>
      <c r="V10" s="189" t="s">
        <v>7</v>
      </c>
      <c r="W10" s="184"/>
      <c r="X10" s="185">
        <f>VLOOKUP(V10,商品价格表!B3:D2233,3,0)</f>
        <v>0</v>
      </c>
      <c r="Y10" s="183" t="s">
        <v>6</v>
      </c>
      <c r="Z10" s="183" t="s">
        <v>7</v>
      </c>
      <c r="AA10" s="184"/>
      <c r="AB10" s="192">
        <f>VLOOKUP(Z10,商品价格表!B3:D2233,3,0)</f>
        <v>0</v>
      </c>
    </row>
    <row r="11" ht="14.25" spans="1:28">
      <c r="A11" s="174">
        <v>9</v>
      </c>
      <c r="B11" s="175"/>
      <c r="C11" s="176"/>
      <c r="D11" s="177">
        <f t="shared" si="0"/>
        <v>0</v>
      </c>
      <c r="E11" s="182" t="s">
        <v>6</v>
      </c>
      <c r="F11" s="183" t="s">
        <v>7</v>
      </c>
      <c r="G11" s="184"/>
      <c r="H11" s="185">
        <f>VLOOKUP(F11,商品价格表!B3:D223,3,0)</f>
        <v>0</v>
      </c>
      <c r="I11" s="183" t="s">
        <v>6</v>
      </c>
      <c r="J11" s="183" t="s">
        <v>7</v>
      </c>
      <c r="K11" s="184"/>
      <c r="L11" s="188">
        <f>VLOOKUP(J11,商品价格表!B3:D2233,3,0)</f>
        <v>0</v>
      </c>
      <c r="M11" s="182" t="s">
        <v>6</v>
      </c>
      <c r="N11" s="183" t="s">
        <v>7</v>
      </c>
      <c r="O11" s="184"/>
      <c r="P11" s="185">
        <f>VLOOKUP(N11,商品价格表!B3:D2233,3,0)</f>
        <v>0</v>
      </c>
      <c r="Q11" s="183" t="s">
        <v>6</v>
      </c>
      <c r="R11" s="183" t="s">
        <v>7</v>
      </c>
      <c r="S11" s="184"/>
      <c r="T11" s="188">
        <f>VLOOKUP(R11,商品价格表!B3:D2233,3,0)</f>
        <v>0</v>
      </c>
      <c r="U11" s="182" t="s">
        <v>6</v>
      </c>
      <c r="V11" s="189" t="s">
        <v>7</v>
      </c>
      <c r="W11" s="184"/>
      <c r="X11" s="185">
        <f>VLOOKUP(V11,商品价格表!B3:D2233,3,0)</f>
        <v>0</v>
      </c>
      <c r="Y11" s="183" t="s">
        <v>6</v>
      </c>
      <c r="Z11" s="183" t="s">
        <v>7</v>
      </c>
      <c r="AA11" s="184"/>
      <c r="AB11" s="192">
        <f>VLOOKUP(Z11,商品价格表!B3:D2233,3,0)</f>
        <v>0</v>
      </c>
    </row>
    <row r="12" ht="14.25" spans="1:28">
      <c r="A12" s="174">
        <v>10</v>
      </c>
      <c r="B12" s="175"/>
      <c r="C12" s="176"/>
      <c r="D12" s="177">
        <f t="shared" si="0"/>
        <v>0</v>
      </c>
      <c r="E12" s="182" t="s">
        <v>6</v>
      </c>
      <c r="F12" s="183" t="s">
        <v>7</v>
      </c>
      <c r="G12" s="184"/>
      <c r="H12" s="185">
        <f>VLOOKUP(F12,商品价格表!B3:D223,3,0)</f>
        <v>0</v>
      </c>
      <c r="I12" s="183" t="s">
        <v>6</v>
      </c>
      <c r="J12" s="183" t="s">
        <v>7</v>
      </c>
      <c r="K12" s="184"/>
      <c r="L12" s="188">
        <f>VLOOKUP(J12,商品价格表!B3:D2233,3,0)</f>
        <v>0</v>
      </c>
      <c r="M12" s="182" t="s">
        <v>6</v>
      </c>
      <c r="N12" s="183" t="s">
        <v>7</v>
      </c>
      <c r="O12" s="184"/>
      <c r="P12" s="185">
        <f>VLOOKUP(N12,商品价格表!B3:D2233,3,0)</f>
        <v>0</v>
      </c>
      <c r="Q12" s="183" t="s">
        <v>6</v>
      </c>
      <c r="R12" s="183" t="s">
        <v>7</v>
      </c>
      <c r="S12" s="184"/>
      <c r="T12" s="188">
        <f>VLOOKUP(R12,商品价格表!B3:D2233,3,0)</f>
        <v>0</v>
      </c>
      <c r="U12" s="182" t="s">
        <v>6</v>
      </c>
      <c r="V12" s="189" t="s">
        <v>7</v>
      </c>
      <c r="W12" s="184"/>
      <c r="X12" s="185">
        <f>VLOOKUP(V12,商品价格表!B3:D2233,3,0)</f>
        <v>0</v>
      </c>
      <c r="Y12" s="183" t="s">
        <v>6</v>
      </c>
      <c r="Z12" s="183" t="s">
        <v>7</v>
      </c>
      <c r="AA12" s="184"/>
      <c r="AB12" s="192">
        <f>VLOOKUP(Z12,商品价格表!B3:D2233,3,0)</f>
        <v>0</v>
      </c>
    </row>
    <row r="13" ht="14.25" spans="1:28">
      <c r="A13" s="174">
        <v>11</v>
      </c>
      <c r="B13" s="175"/>
      <c r="C13" s="176"/>
      <c r="D13" s="177">
        <f t="shared" si="0"/>
        <v>0</v>
      </c>
      <c r="E13" s="182" t="s">
        <v>6</v>
      </c>
      <c r="F13" s="183" t="s">
        <v>7</v>
      </c>
      <c r="G13" s="184"/>
      <c r="H13" s="185">
        <f>VLOOKUP(F13,商品价格表!B3:D223,3,0)</f>
        <v>0</v>
      </c>
      <c r="I13" s="183" t="s">
        <v>6</v>
      </c>
      <c r="J13" s="183" t="s">
        <v>7</v>
      </c>
      <c r="K13" s="184"/>
      <c r="L13" s="188">
        <f>VLOOKUP(J13,商品价格表!B3:D2233,3,0)</f>
        <v>0</v>
      </c>
      <c r="M13" s="182" t="s">
        <v>6</v>
      </c>
      <c r="N13" s="183" t="s">
        <v>7</v>
      </c>
      <c r="O13" s="184"/>
      <c r="P13" s="185">
        <f>VLOOKUP(N13,商品价格表!B3:D2233,3,0)</f>
        <v>0</v>
      </c>
      <c r="Q13" s="183" t="s">
        <v>6</v>
      </c>
      <c r="R13" s="183" t="s">
        <v>7</v>
      </c>
      <c r="S13" s="184"/>
      <c r="T13" s="188">
        <f>VLOOKUP(R13,商品价格表!B3:D2233,3,0)</f>
        <v>0</v>
      </c>
      <c r="U13" s="182" t="s">
        <v>6</v>
      </c>
      <c r="V13" s="189" t="s">
        <v>7</v>
      </c>
      <c r="W13" s="184"/>
      <c r="X13" s="185">
        <f>VLOOKUP(V13,商品价格表!B3:D2233,3,0)</f>
        <v>0</v>
      </c>
      <c r="Y13" s="183" t="s">
        <v>6</v>
      </c>
      <c r="Z13" s="183" t="s">
        <v>7</v>
      </c>
      <c r="AA13" s="184"/>
      <c r="AB13" s="192">
        <f>VLOOKUP(Z13,商品价格表!B3:D2233,3,0)</f>
        <v>0</v>
      </c>
    </row>
    <row r="14" ht="14.25" spans="1:28">
      <c r="A14" s="174">
        <v>12</v>
      </c>
      <c r="B14" s="175"/>
      <c r="C14" s="176"/>
      <c r="D14" s="177">
        <f t="shared" si="0"/>
        <v>0</v>
      </c>
      <c r="E14" s="182" t="s">
        <v>6</v>
      </c>
      <c r="F14" s="183" t="s">
        <v>7</v>
      </c>
      <c r="G14" s="184"/>
      <c r="H14" s="185">
        <f>VLOOKUP(F14,商品价格表!B3:D223,3,0)</f>
        <v>0</v>
      </c>
      <c r="I14" s="183" t="s">
        <v>6</v>
      </c>
      <c r="J14" s="183" t="s">
        <v>7</v>
      </c>
      <c r="K14" s="184"/>
      <c r="L14" s="188">
        <f>VLOOKUP(J14,商品价格表!B3:D2233,3,0)</f>
        <v>0</v>
      </c>
      <c r="M14" s="182" t="s">
        <v>6</v>
      </c>
      <c r="N14" s="183" t="s">
        <v>7</v>
      </c>
      <c r="O14" s="184"/>
      <c r="P14" s="185">
        <f>VLOOKUP(N14,商品价格表!B3:D2233,3,0)</f>
        <v>0</v>
      </c>
      <c r="Q14" s="183" t="s">
        <v>6</v>
      </c>
      <c r="R14" s="183" t="s">
        <v>7</v>
      </c>
      <c r="S14" s="184"/>
      <c r="T14" s="188">
        <f>VLOOKUP(R14,商品价格表!B3:D2233,3,0)</f>
        <v>0</v>
      </c>
      <c r="U14" s="182" t="s">
        <v>6</v>
      </c>
      <c r="V14" s="189" t="s">
        <v>7</v>
      </c>
      <c r="W14" s="184"/>
      <c r="X14" s="185">
        <f>VLOOKUP(V14,商品价格表!B3:D2233,3,0)</f>
        <v>0</v>
      </c>
      <c r="Y14" s="183" t="s">
        <v>6</v>
      </c>
      <c r="Z14" s="183" t="s">
        <v>7</v>
      </c>
      <c r="AA14" s="184"/>
      <c r="AB14" s="192">
        <f>VLOOKUP(Z14,商品价格表!B3:D2233,3,0)</f>
        <v>0</v>
      </c>
    </row>
    <row r="15" ht="14.25" spans="1:28">
      <c r="A15" s="174">
        <v>13</v>
      </c>
      <c r="B15" s="175"/>
      <c r="C15" s="176"/>
      <c r="D15" s="177">
        <f t="shared" si="0"/>
        <v>0</v>
      </c>
      <c r="E15" s="182" t="s">
        <v>6</v>
      </c>
      <c r="F15" s="183" t="s">
        <v>7</v>
      </c>
      <c r="G15" s="184"/>
      <c r="H15" s="185">
        <f>VLOOKUP(F15,商品价格表!B3:D223,3,0)</f>
        <v>0</v>
      </c>
      <c r="I15" s="183" t="s">
        <v>6</v>
      </c>
      <c r="J15" s="183" t="s">
        <v>7</v>
      </c>
      <c r="K15" s="184"/>
      <c r="L15" s="188">
        <f>VLOOKUP(J15,商品价格表!B3:D2233,3,0)</f>
        <v>0</v>
      </c>
      <c r="M15" s="182" t="s">
        <v>6</v>
      </c>
      <c r="N15" s="183" t="s">
        <v>7</v>
      </c>
      <c r="O15" s="184"/>
      <c r="P15" s="185">
        <f>VLOOKUP(N15,商品价格表!B3:D2233,3,0)</f>
        <v>0</v>
      </c>
      <c r="Q15" s="183" t="s">
        <v>6</v>
      </c>
      <c r="R15" s="183" t="s">
        <v>7</v>
      </c>
      <c r="S15" s="184"/>
      <c r="T15" s="188">
        <f>VLOOKUP(R15,商品价格表!B3:D2233,3,0)</f>
        <v>0</v>
      </c>
      <c r="U15" s="182" t="s">
        <v>6</v>
      </c>
      <c r="V15" s="189" t="s">
        <v>7</v>
      </c>
      <c r="W15" s="184"/>
      <c r="X15" s="185">
        <f>VLOOKUP(V15,商品价格表!B3:D2233,3,0)</f>
        <v>0</v>
      </c>
      <c r="Y15" s="183" t="s">
        <v>6</v>
      </c>
      <c r="Z15" s="183" t="s">
        <v>7</v>
      </c>
      <c r="AA15" s="184"/>
      <c r="AB15" s="192">
        <f>VLOOKUP(Z15,商品价格表!B3:D2233,3,0)</f>
        <v>0</v>
      </c>
    </row>
    <row r="16" ht="14.25" spans="1:28">
      <c r="A16" s="174">
        <v>14</v>
      </c>
      <c r="B16" s="175"/>
      <c r="C16" s="176"/>
      <c r="D16" s="177">
        <f t="shared" si="0"/>
        <v>0</v>
      </c>
      <c r="E16" s="182" t="s">
        <v>6</v>
      </c>
      <c r="F16" s="183" t="s">
        <v>7</v>
      </c>
      <c r="G16" s="184"/>
      <c r="H16" s="185">
        <f>VLOOKUP(F16,商品价格表!B3:D223,3,0)</f>
        <v>0</v>
      </c>
      <c r="I16" s="183" t="s">
        <v>6</v>
      </c>
      <c r="J16" s="183" t="s">
        <v>7</v>
      </c>
      <c r="K16" s="184"/>
      <c r="L16" s="188">
        <f>VLOOKUP(J16,商品价格表!B3:D2233,3,0)</f>
        <v>0</v>
      </c>
      <c r="M16" s="182" t="s">
        <v>6</v>
      </c>
      <c r="N16" s="183" t="s">
        <v>7</v>
      </c>
      <c r="O16" s="184"/>
      <c r="P16" s="185">
        <f>VLOOKUP(N16,商品价格表!B3:D2233,3,0)</f>
        <v>0</v>
      </c>
      <c r="Q16" s="183" t="s">
        <v>6</v>
      </c>
      <c r="R16" s="183" t="s">
        <v>7</v>
      </c>
      <c r="S16" s="184"/>
      <c r="T16" s="188">
        <f>VLOOKUP(R16,商品价格表!B3:D2233,3,0)</f>
        <v>0</v>
      </c>
      <c r="U16" s="182" t="s">
        <v>6</v>
      </c>
      <c r="V16" s="189" t="s">
        <v>7</v>
      </c>
      <c r="W16" s="184"/>
      <c r="X16" s="185">
        <f>VLOOKUP(V16,商品价格表!B3:D2233,3,0)</f>
        <v>0</v>
      </c>
      <c r="Y16" s="183" t="s">
        <v>6</v>
      </c>
      <c r="Z16" s="183" t="s">
        <v>7</v>
      </c>
      <c r="AA16" s="184"/>
      <c r="AB16" s="192">
        <f>VLOOKUP(Z16,商品价格表!B3:D2233,3,0)</f>
        <v>0</v>
      </c>
    </row>
    <row r="17" ht="14.25" spans="1:28">
      <c r="A17" s="174">
        <v>15</v>
      </c>
      <c r="B17" s="175"/>
      <c r="C17" s="176"/>
      <c r="D17" s="177">
        <f t="shared" si="0"/>
        <v>0</v>
      </c>
      <c r="E17" s="182" t="s">
        <v>6</v>
      </c>
      <c r="F17" s="183" t="s">
        <v>7</v>
      </c>
      <c r="G17" s="184"/>
      <c r="H17" s="185">
        <f>VLOOKUP(F17,商品价格表!B3:D223,3,0)</f>
        <v>0</v>
      </c>
      <c r="I17" s="183" t="s">
        <v>6</v>
      </c>
      <c r="J17" s="183" t="s">
        <v>7</v>
      </c>
      <c r="K17" s="184"/>
      <c r="L17" s="188">
        <f>VLOOKUP(J17,商品价格表!B3:D2233,3,0)</f>
        <v>0</v>
      </c>
      <c r="M17" s="182" t="s">
        <v>6</v>
      </c>
      <c r="N17" s="183" t="s">
        <v>7</v>
      </c>
      <c r="O17" s="184"/>
      <c r="P17" s="185">
        <f>VLOOKUP(N17,商品价格表!B3:D2233,3,0)</f>
        <v>0</v>
      </c>
      <c r="Q17" s="183" t="s">
        <v>6</v>
      </c>
      <c r="R17" s="183" t="s">
        <v>7</v>
      </c>
      <c r="S17" s="184"/>
      <c r="T17" s="188">
        <f>VLOOKUP(R17,商品价格表!B3:D2233,3,0)</f>
        <v>0</v>
      </c>
      <c r="U17" s="182" t="s">
        <v>6</v>
      </c>
      <c r="V17" s="189" t="s">
        <v>7</v>
      </c>
      <c r="W17" s="184"/>
      <c r="X17" s="185">
        <f>VLOOKUP(V17,商品价格表!B3:D2233,3,0)</f>
        <v>0</v>
      </c>
      <c r="Y17" s="183" t="s">
        <v>6</v>
      </c>
      <c r="Z17" s="183" t="s">
        <v>7</v>
      </c>
      <c r="AA17" s="184"/>
      <c r="AB17" s="192">
        <f>VLOOKUP(Z17,商品价格表!B3:D2233,3,0)</f>
        <v>0</v>
      </c>
    </row>
    <row r="18" ht="14.25" spans="1:28">
      <c r="A18" s="174">
        <v>16</v>
      </c>
      <c r="B18" s="175"/>
      <c r="C18" s="176"/>
      <c r="D18" s="177">
        <f t="shared" si="0"/>
        <v>0</v>
      </c>
      <c r="E18" s="182" t="s">
        <v>6</v>
      </c>
      <c r="F18" s="183" t="s">
        <v>7</v>
      </c>
      <c r="G18" s="184"/>
      <c r="H18" s="185">
        <f>VLOOKUP(F18,商品价格表!B3:D223,3,0)</f>
        <v>0</v>
      </c>
      <c r="I18" s="183" t="s">
        <v>6</v>
      </c>
      <c r="J18" s="183" t="s">
        <v>7</v>
      </c>
      <c r="K18" s="184"/>
      <c r="L18" s="188">
        <f>VLOOKUP(J18,商品价格表!B3:D2233,3,0)</f>
        <v>0</v>
      </c>
      <c r="M18" s="182" t="s">
        <v>6</v>
      </c>
      <c r="N18" s="183" t="s">
        <v>7</v>
      </c>
      <c r="O18" s="184"/>
      <c r="P18" s="185">
        <f>VLOOKUP(N18,商品价格表!B3:D2233,3,0)</f>
        <v>0</v>
      </c>
      <c r="Q18" s="183" t="s">
        <v>6</v>
      </c>
      <c r="R18" s="183" t="s">
        <v>7</v>
      </c>
      <c r="S18" s="184"/>
      <c r="T18" s="188">
        <f>VLOOKUP(R18,商品价格表!B3:D2233,3,0)</f>
        <v>0</v>
      </c>
      <c r="U18" s="182" t="s">
        <v>6</v>
      </c>
      <c r="V18" s="189" t="s">
        <v>7</v>
      </c>
      <c r="W18" s="184"/>
      <c r="X18" s="185">
        <f>VLOOKUP(V18,商品价格表!B3:D2233,3,0)</f>
        <v>0</v>
      </c>
      <c r="Y18" s="183" t="s">
        <v>6</v>
      </c>
      <c r="Z18" s="183" t="s">
        <v>7</v>
      </c>
      <c r="AA18" s="184"/>
      <c r="AB18" s="192">
        <f>VLOOKUP(Z18,商品价格表!B3:D2233,3,0)</f>
        <v>0</v>
      </c>
    </row>
    <row r="19" ht="14.25" spans="1:28">
      <c r="A19" s="174">
        <v>17</v>
      </c>
      <c r="B19" s="175"/>
      <c r="C19" s="176"/>
      <c r="D19" s="177">
        <f t="shared" si="0"/>
        <v>0</v>
      </c>
      <c r="E19" s="182" t="s">
        <v>6</v>
      </c>
      <c r="F19" s="183" t="s">
        <v>7</v>
      </c>
      <c r="G19" s="184"/>
      <c r="H19" s="185">
        <f>VLOOKUP(F19,商品价格表!B3:D223,3,0)</f>
        <v>0</v>
      </c>
      <c r="I19" s="183" t="s">
        <v>6</v>
      </c>
      <c r="J19" s="183" t="s">
        <v>7</v>
      </c>
      <c r="K19" s="184"/>
      <c r="L19" s="188">
        <f>VLOOKUP(J19,商品价格表!B3:D2233,3,0)</f>
        <v>0</v>
      </c>
      <c r="M19" s="182" t="s">
        <v>6</v>
      </c>
      <c r="N19" s="183" t="s">
        <v>7</v>
      </c>
      <c r="O19" s="184"/>
      <c r="P19" s="185">
        <f>VLOOKUP(N19,商品价格表!B3:D2233,3,0)</f>
        <v>0</v>
      </c>
      <c r="Q19" s="183" t="s">
        <v>6</v>
      </c>
      <c r="R19" s="183" t="s">
        <v>7</v>
      </c>
      <c r="S19" s="184"/>
      <c r="T19" s="188">
        <f>VLOOKUP(R19,商品价格表!B3:D2233,3,0)</f>
        <v>0</v>
      </c>
      <c r="U19" s="182" t="s">
        <v>6</v>
      </c>
      <c r="V19" s="189" t="s">
        <v>7</v>
      </c>
      <c r="W19" s="184"/>
      <c r="X19" s="185">
        <f>VLOOKUP(V19,商品价格表!B3:D2233,3,0)</f>
        <v>0</v>
      </c>
      <c r="Y19" s="183" t="s">
        <v>6</v>
      </c>
      <c r="Z19" s="183" t="s">
        <v>7</v>
      </c>
      <c r="AA19" s="184"/>
      <c r="AB19" s="192">
        <f>VLOOKUP(Z19,商品价格表!B3:D2233,3,0)</f>
        <v>0</v>
      </c>
    </row>
    <row r="20" ht="14.25" spans="1:28">
      <c r="A20" s="174">
        <v>18</v>
      </c>
      <c r="B20" s="175"/>
      <c r="C20" s="176"/>
      <c r="D20" s="177">
        <f t="shared" si="0"/>
        <v>0</v>
      </c>
      <c r="E20" s="182" t="s">
        <v>6</v>
      </c>
      <c r="F20" s="183" t="s">
        <v>7</v>
      </c>
      <c r="G20" s="184"/>
      <c r="H20" s="185">
        <f>VLOOKUP(F20,商品价格表!B3:D223,3,0)</f>
        <v>0</v>
      </c>
      <c r="I20" s="183" t="s">
        <v>6</v>
      </c>
      <c r="J20" s="183" t="s">
        <v>7</v>
      </c>
      <c r="K20" s="184"/>
      <c r="L20" s="188">
        <f>VLOOKUP(J20,商品价格表!B3:D2233,3,0)</f>
        <v>0</v>
      </c>
      <c r="M20" s="182" t="s">
        <v>6</v>
      </c>
      <c r="N20" s="183" t="s">
        <v>7</v>
      </c>
      <c r="O20" s="184"/>
      <c r="P20" s="185">
        <f>VLOOKUP(N20,商品价格表!B3:D2233,3,0)</f>
        <v>0</v>
      </c>
      <c r="Q20" s="183" t="s">
        <v>6</v>
      </c>
      <c r="R20" s="183" t="s">
        <v>7</v>
      </c>
      <c r="S20" s="184"/>
      <c r="T20" s="188">
        <f>VLOOKUP(R20,商品价格表!B3:D2233,3,0)</f>
        <v>0</v>
      </c>
      <c r="U20" s="182" t="s">
        <v>6</v>
      </c>
      <c r="V20" s="189" t="s">
        <v>7</v>
      </c>
      <c r="W20" s="184"/>
      <c r="X20" s="185">
        <f>VLOOKUP(V20,商品价格表!B3:D2233,3,0)</f>
        <v>0</v>
      </c>
      <c r="Y20" s="183" t="s">
        <v>6</v>
      </c>
      <c r="Z20" s="183" t="s">
        <v>7</v>
      </c>
      <c r="AA20" s="184"/>
      <c r="AB20" s="192">
        <f>VLOOKUP(Z20,商品价格表!B3:D2233,3,0)</f>
        <v>0</v>
      </c>
    </row>
    <row r="21" ht="14.25" spans="1:28">
      <c r="A21" s="174">
        <v>19</v>
      </c>
      <c r="B21" s="175"/>
      <c r="C21" s="176"/>
      <c r="D21" s="177">
        <f t="shared" si="0"/>
        <v>0</v>
      </c>
      <c r="E21" s="182" t="s">
        <v>6</v>
      </c>
      <c r="F21" s="183" t="s">
        <v>7</v>
      </c>
      <c r="G21" s="184"/>
      <c r="H21" s="185">
        <f>VLOOKUP(F21,商品价格表!B3:D223,3,0)</f>
        <v>0</v>
      </c>
      <c r="I21" s="183" t="s">
        <v>6</v>
      </c>
      <c r="J21" s="183" t="s">
        <v>7</v>
      </c>
      <c r="K21" s="184"/>
      <c r="L21" s="188">
        <f>VLOOKUP(J21,商品价格表!B3:D2233,3,0)</f>
        <v>0</v>
      </c>
      <c r="M21" s="182" t="s">
        <v>6</v>
      </c>
      <c r="N21" s="183" t="s">
        <v>7</v>
      </c>
      <c r="O21" s="184"/>
      <c r="P21" s="185">
        <f>VLOOKUP(N21,商品价格表!B3:D2233,3,0)</f>
        <v>0</v>
      </c>
      <c r="Q21" s="183" t="s">
        <v>6</v>
      </c>
      <c r="R21" s="183" t="s">
        <v>7</v>
      </c>
      <c r="S21" s="184"/>
      <c r="T21" s="188">
        <f>VLOOKUP(R21,商品价格表!B3:D2233,3,0)</f>
        <v>0</v>
      </c>
      <c r="U21" s="182" t="s">
        <v>6</v>
      </c>
      <c r="V21" s="189" t="s">
        <v>7</v>
      </c>
      <c r="W21" s="184"/>
      <c r="X21" s="185">
        <f>VLOOKUP(V21,商品价格表!B3:D2233,3,0)</f>
        <v>0</v>
      </c>
      <c r="Y21" s="183" t="s">
        <v>6</v>
      </c>
      <c r="Z21" s="183" t="s">
        <v>7</v>
      </c>
      <c r="AA21" s="184"/>
      <c r="AB21" s="192">
        <f>VLOOKUP(Z21,商品价格表!B3:D2233,3,0)</f>
        <v>0</v>
      </c>
    </row>
    <row r="22" ht="14.25" spans="1:28">
      <c r="A22" s="174">
        <v>20</v>
      </c>
      <c r="B22" s="175"/>
      <c r="C22" s="176"/>
      <c r="D22" s="177">
        <f t="shared" si="0"/>
        <v>0</v>
      </c>
      <c r="E22" s="182" t="s">
        <v>6</v>
      </c>
      <c r="F22" s="183" t="s">
        <v>7</v>
      </c>
      <c r="G22" s="184"/>
      <c r="H22" s="185">
        <f>VLOOKUP(F22,商品价格表!B3:D223,3,0)</f>
        <v>0</v>
      </c>
      <c r="I22" s="183" t="s">
        <v>6</v>
      </c>
      <c r="J22" s="183" t="s">
        <v>7</v>
      </c>
      <c r="K22" s="184"/>
      <c r="L22" s="188">
        <f>VLOOKUP(J22,商品价格表!B3:D2233,3,0)</f>
        <v>0</v>
      </c>
      <c r="M22" s="182" t="s">
        <v>6</v>
      </c>
      <c r="N22" s="183" t="s">
        <v>7</v>
      </c>
      <c r="O22" s="184"/>
      <c r="P22" s="185">
        <f>VLOOKUP(N22,商品价格表!B3:D2233,3,0)</f>
        <v>0</v>
      </c>
      <c r="Q22" s="183" t="s">
        <v>6</v>
      </c>
      <c r="R22" s="183" t="s">
        <v>7</v>
      </c>
      <c r="S22" s="184"/>
      <c r="T22" s="188">
        <f>VLOOKUP(R22,商品价格表!B3:D2233,3,0)</f>
        <v>0</v>
      </c>
      <c r="U22" s="182" t="s">
        <v>6</v>
      </c>
      <c r="V22" s="189" t="s">
        <v>7</v>
      </c>
      <c r="W22" s="184"/>
      <c r="X22" s="185">
        <f>VLOOKUP(V22,商品价格表!B3:D2233,3,0)</f>
        <v>0</v>
      </c>
      <c r="Y22" s="183" t="s">
        <v>6</v>
      </c>
      <c r="Z22" s="183" t="s">
        <v>7</v>
      </c>
      <c r="AA22" s="184"/>
      <c r="AB22" s="192">
        <f>VLOOKUP(Z22,商品价格表!B3:D2233,3,0)</f>
        <v>0</v>
      </c>
    </row>
    <row r="23" ht="14.25" spans="1:28">
      <c r="A23" s="174">
        <v>21</v>
      </c>
      <c r="B23" s="175"/>
      <c r="C23" s="176"/>
      <c r="D23" s="177">
        <f t="shared" si="0"/>
        <v>0</v>
      </c>
      <c r="E23" s="182" t="s">
        <v>6</v>
      </c>
      <c r="F23" s="183" t="s">
        <v>7</v>
      </c>
      <c r="G23" s="184"/>
      <c r="H23" s="185">
        <f>VLOOKUP(F23,商品价格表!B3:D223,3,0)</f>
        <v>0</v>
      </c>
      <c r="I23" s="183" t="s">
        <v>6</v>
      </c>
      <c r="J23" s="183" t="s">
        <v>7</v>
      </c>
      <c r="K23" s="184"/>
      <c r="L23" s="188">
        <f>VLOOKUP(J23,商品价格表!B3:D2233,3,0)</f>
        <v>0</v>
      </c>
      <c r="M23" s="182" t="s">
        <v>6</v>
      </c>
      <c r="N23" s="183" t="s">
        <v>7</v>
      </c>
      <c r="O23" s="184"/>
      <c r="P23" s="185">
        <f>VLOOKUP(N23,商品价格表!B3:D2233,3,0)</f>
        <v>0</v>
      </c>
      <c r="Q23" s="183" t="s">
        <v>6</v>
      </c>
      <c r="R23" s="183" t="s">
        <v>7</v>
      </c>
      <c r="S23" s="184"/>
      <c r="T23" s="188">
        <f>VLOOKUP(R23,商品价格表!B3:D2233,3,0)</f>
        <v>0</v>
      </c>
      <c r="U23" s="182" t="s">
        <v>6</v>
      </c>
      <c r="V23" s="189" t="s">
        <v>7</v>
      </c>
      <c r="W23" s="184"/>
      <c r="X23" s="185">
        <f>VLOOKUP(V23,商品价格表!B3:D2233,3,0)</f>
        <v>0</v>
      </c>
      <c r="Y23" s="183" t="s">
        <v>6</v>
      </c>
      <c r="Z23" s="183" t="s">
        <v>7</v>
      </c>
      <c r="AA23" s="184"/>
      <c r="AB23" s="192">
        <f>VLOOKUP(Z23,商品价格表!B3:D2233,3,0)</f>
        <v>0</v>
      </c>
    </row>
    <row r="24" ht="14.25" spans="1:28">
      <c r="A24" s="174">
        <v>22</v>
      </c>
      <c r="B24" s="175"/>
      <c r="C24" s="176"/>
      <c r="D24" s="177">
        <f t="shared" si="0"/>
        <v>0</v>
      </c>
      <c r="E24" s="182" t="s">
        <v>6</v>
      </c>
      <c r="F24" s="183" t="s">
        <v>7</v>
      </c>
      <c r="G24" s="184"/>
      <c r="H24" s="185">
        <f>VLOOKUP(F24,商品价格表!B3:D223,3,0)</f>
        <v>0</v>
      </c>
      <c r="I24" s="183" t="s">
        <v>6</v>
      </c>
      <c r="J24" s="183" t="s">
        <v>7</v>
      </c>
      <c r="K24" s="184"/>
      <c r="L24" s="188">
        <f>VLOOKUP(J24,商品价格表!B3:D2233,3,0)</f>
        <v>0</v>
      </c>
      <c r="M24" s="182" t="s">
        <v>6</v>
      </c>
      <c r="N24" s="183" t="s">
        <v>7</v>
      </c>
      <c r="O24" s="184"/>
      <c r="P24" s="185">
        <f>VLOOKUP(N24,商品价格表!B3:D2233,3,0)</f>
        <v>0</v>
      </c>
      <c r="Q24" s="183" t="s">
        <v>6</v>
      </c>
      <c r="R24" s="183" t="s">
        <v>7</v>
      </c>
      <c r="S24" s="184"/>
      <c r="T24" s="188">
        <f>VLOOKUP(R24,商品价格表!B3:D2233,3,0)</f>
        <v>0</v>
      </c>
      <c r="U24" s="182" t="s">
        <v>6</v>
      </c>
      <c r="V24" s="189" t="s">
        <v>7</v>
      </c>
      <c r="W24" s="184"/>
      <c r="X24" s="185">
        <f>VLOOKUP(V24,商品价格表!B3:D2233,3,0)</f>
        <v>0</v>
      </c>
      <c r="Y24" s="183" t="s">
        <v>6</v>
      </c>
      <c r="Z24" s="183" t="s">
        <v>7</v>
      </c>
      <c r="AA24" s="184"/>
      <c r="AB24" s="192">
        <f>VLOOKUP(Z24,商品价格表!B3:D2233,3,0)</f>
        <v>0</v>
      </c>
    </row>
    <row r="25" ht="14.25" spans="1:28">
      <c r="A25" s="174">
        <v>23</v>
      </c>
      <c r="B25" s="175"/>
      <c r="C25" s="176"/>
      <c r="D25" s="177">
        <f t="shared" si="0"/>
        <v>0</v>
      </c>
      <c r="E25" s="182" t="s">
        <v>6</v>
      </c>
      <c r="F25" s="183" t="s">
        <v>7</v>
      </c>
      <c r="G25" s="184"/>
      <c r="H25" s="185">
        <f>VLOOKUP(F25,商品价格表!B3:D223,3,0)</f>
        <v>0</v>
      </c>
      <c r="I25" s="183" t="s">
        <v>6</v>
      </c>
      <c r="J25" s="183" t="s">
        <v>7</v>
      </c>
      <c r="K25" s="184"/>
      <c r="L25" s="188">
        <f>VLOOKUP(J25,商品价格表!B3:D2233,3,0)</f>
        <v>0</v>
      </c>
      <c r="M25" s="182" t="s">
        <v>6</v>
      </c>
      <c r="N25" s="183" t="s">
        <v>7</v>
      </c>
      <c r="O25" s="184"/>
      <c r="P25" s="185">
        <f>VLOOKUP(N25,商品价格表!B3:D2233,3,0)</f>
        <v>0</v>
      </c>
      <c r="Q25" s="183" t="s">
        <v>6</v>
      </c>
      <c r="R25" s="183" t="s">
        <v>7</v>
      </c>
      <c r="S25" s="184"/>
      <c r="T25" s="188">
        <f>VLOOKUP(R25,商品价格表!B3:D2233,3,0)</f>
        <v>0</v>
      </c>
      <c r="U25" s="182" t="s">
        <v>6</v>
      </c>
      <c r="V25" s="189" t="s">
        <v>7</v>
      </c>
      <c r="W25" s="184"/>
      <c r="X25" s="185">
        <f>VLOOKUP(V25,商品价格表!B3:D2233,3,0)</f>
        <v>0</v>
      </c>
      <c r="Y25" s="183" t="s">
        <v>6</v>
      </c>
      <c r="Z25" s="183" t="s">
        <v>7</v>
      </c>
      <c r="AA25" s="184"/>
      <c r="AB25" s="192">
        <f>VLOOKUP(Z25,商品价格表!B3:D2233,3,0)</f>
        <v>0</v>
      </c>
    </row>
    <row r="26" ht="14.25" spans="1:28">
      <c r="A26" s="174">
        <v>24</v>
      </c>
      <c r="B26" s="175"/>
      <c r="C26" s="176"/>
      <c r="D26" s="177">
        <f t="shared" si="0"/>
        <v>0</v>
      </c>
      <c r="E26" s="182" t="s">
        <v>6</v>
      </c>
      <c r="F26" s="183" t="s">
        <v>7</v>
      </c>
      <c r="G26" s="184"/>
      <c r="H26" s="185">
        <f>VLOOKUP(F26,商品价格表!B3:D223,3,0)</f>
        <v>0</v>
      </c>
      <c r="I26" s="183" t="s">
        <v>6</v>
      </c>
      <c r="J26" s="183" t="s">
        <v>7</v>
      </c>
      <c r="K26" s="184"/>
      <c r="L26" s="188">
        <f>VLOOKUP(J26,商品价格表!B3:D2233,3,0)</f>
        <v>0</v>
      </c>
      <c r="M26" s="182" t="s">
        <v>6</v>
      </c>
      <c r="N26" s="183" t="s">
        <v>7</v>
      </c>
      <c r="O26" s="184"/>
      <c r="P26" s="185">
        <f>VLOOKUP(N26,商品价格表!B3:D2233,3,0)</f>
        <v>0</v>
      </c>
      <c r="Q26" s="183" t="s">
        <v>6</v>
      </c>
      <c r="R26" s="183" t="s">
        <v>7</v>
      </c>
      <c r="S26" s="184"/>
      <c r="T26" s="188">
        <f>VLOOKUP(R26,商品价格表!B3:D2233,3,0)</f>
        <v>0</v>
      </c>
      <c r="U26" s="182" t="s">
        <v>6</v>
      </c>
      <c r="V26" s="189" t="s">
        <v>7</v>
      </c>
      <c r="W26" s="184"/>
      <c r="X26" s="185">
        <f>VLOOKUP(V26,商品价格表!B3:D2233,3,0)</f>
        <v>0</v>
      </c>
      <c r="Y26" s="183" t="s">
        <v>6</v>
      </c>
      <c r="Z26" s="183" t="s">
        <v>7</v>
      </c>
      <c r="AA26" s="184"/>
      <c r="AB26" s="192">
        <f>VLOOKUP(Z26,商品价格表!B3:D2233,3,0)</f>
        <v>0</v>
      </c>
    </row>
    <row r="27" ht="14.25" spans="1:28">
      <c r="A27" s="174">
        <v>25</v>
      </c>
      <c r="B27" s="175"/>
      <c r="C27" s="176"/>
      <c r="D27" s="177">
        <f t="shared" si="0"/>
        <v>0</v>
      </c>
      <c r="E27" s="182" t="s">
        <v>6</v>
      </c>
      <c r="F27" s="183" t="s">
        <v>7</v>
      </c>
      <c r="G27" s="184"/>
      <c r="H27" s="185">
        <f>VLOOKUP(F27,商品价格表!B3:D223,3,0)</f>
        <v>0</v>
      </c>
      <c r="I27" s="183" t="s">
        <v>6</v>
      </c>
      <c r="J27" s="183" t="s">
        <v>7</v>
      </c>
      <c r="K27" s="184"/>
      <c r="L27" s="188">
        <f>VLOOKUP(J27,商品价格表!B3:D2233,3,0)</f>
        <v>0</v>
      </c>
      <c r="M27" s="182" t="s">
        <v>6</v>
      </c>
      <c r="N27" s="183" t="s">
        <v>7</v>
      </c>
      <c r="O27" s="184"/>
      <c r="P27" s="185">
        <f>VLOOKUP(N27,商品价格表!B3:D2233,3,0)</f>
        <v>0</v>
      </c>
      <c r="Q27" s="183" t="s">
        <v>6</v>
      </c>
      <c r="R27" s="183" t="s">
        <v>7</v>
      </c>
      <c r="S27" s="184"/>
      <c r="T27" s="188">
        <f>VLOOKUP(R27,商品价格表!B3:D2233,3,0)</f>
        <v>0</v>
      </c>
      <c r="U27" s="182" t="s">
        <v>6</v>
      </c>
      <c r="V27" s="189" t="s">
        <v>7</v>
      </c>
      <c r="W27" s="184"/>
      <c r="X27" s="185">
        <f>VLOOKUP(V27,商品价格表!B3:D2233,3,0)</f>
        <v>0</v>
      </c>
      <c r="Y27" s="183" t="s">
        <v>6</v>
      </c>
      <c r="Z27" s="183" t="s">
        <v>7</v>
      </c>
      <c r="AA27" s="184"/>
      <c r="AB27" s="192">
        <f>VLOOKUP(Z27,商品价格表!B3:D2233,3,0)</f>
        <v>0</v>
      </c>
    </row>
    <row r="28" ht="14.25" spans="1:28">
      <c r="A28" s="174">
        <v>26</v>
      </c>
      <c r="B28" s="175"/>
      <c r="C28" s="176"/>
      <c r="D28" s="177">
        <f t="shared" si="0"/>
        <v>0</v>
      </c>
      <c r="E28" s="182" t="s">
        <v>6</v>
      </c>
      <c r="F28" s="183" t="s">
        <v>7</v>
      </c>
      <c r="G28" s="184"/>
      <c r="H28" s="185">
        <f>VLOOKUP(F28,商品价格表!B3:D223,3,0)</f>
        <v>0</v>
      </c>
      <c r="I28" s="183" t="s">
        <v>6</v>
      </c>
      <c r="J28" s="183" t="s">
        <v>7</v>
      </c>
      <c r="K28" s="184"/>
      <c r="L28" s="188">
        <f>VLOOKUP(J28,商品价格表!B3:D2233,3,0)</f>
        <v>0</v>
      </c>
      <c r="M28" s="182" t="s">
        <v>6</v>
      </c>
      <c r="N28" s="183" t="s">
        <v>7</v>
      </c>
      <c r="O28" s="184"/>
      <c r="P28" s="185">
        <f>VLOOKUP(N28,商品价格表!B3:D2233,3,0)</f>
        <v>0</v>
      </c>
      <c r="Q28" s="183" t="s">
        <v>6</v>
      </c>
      <c r="R28" s="183" t="s">
        <v>7</v>
      </c>
      <c r="S28" s="184"/>
      <c r="T28" s="188">
        <f>VLOOKUP(R28,商品价格表!B3:D2233,3,0)</f>
        <v>0</v>
      </c>
      <c r="U28" s="182" t="s">
        <v>6</v>
      </c>
      <c r="V28" s="189" t="s">
        <v>7</v>
      </c>
      <c r="W28" s="184"/>
      <c r="X28" s="185">
        <f>VLOOKUP(V28,商品价格表!B3:D2233,3,0)</f>
        <v>0</v>
      </c>
      <c r="Y28" s="183" t="s">
        <v>6</v>
      </c>
      <c r="Z28" s="183" t="s">
        <v>7</v>
      </c>
      <c r="AA28" s="184"/>
      <c r="AB28" s="192">
        <f>VLOOKUP(Z28,商品价格表!B3:D2233,3,0)</f>
        <v>0</v>
      </c>
    </row>
    <row r="29" ht="14.25" spans="1:28">
      <c r="A29" s="174">
        <v>27</v>
      </c>
      <c r="B29" s="175"/>
      <c r="C29" s="176"/>
      <c r="D29" s="177">
        <f t="shared" si="0"/>
        <v>0</v>
      </c>
      <c r="E29" s="182" t="s">
        <v>6</v>
      </c>
      <c r="F29" s="183" t="s">
        <v>7</v>
      </c>
      <c r="G29" s="184"/>
      <c r="H29" s="185">
        <f>VLOOKUP(F29,商品价格表!B3:D223,3,0)</f>
        <v>0</v>
      </c>
      <c r="I29" s="183" t="s">
        <v>6</v>
      </c>
      <c r="J29" s="183" t="s">
        <v>7</v>
      </c>
      <c r="K29" s="184"/>
      <c r="L29" s="188">
        <f>VLOOKUP(J29,商品价格表!B3:D2233,3,0)</f>
        <v>0</v>
      </c>
      <c r="M29" s="182" t="s">
        <v>6</v>
      </c>
      <c r="N29" s="183" t="s">
        <v>7</v>
      </c>
      <c r="O29" s="184"/>
      <c r="P29" s="185">
        <f>VLOOKUP(N29,商品价格表!B3:D2233,3,0)</f>
        <v>0</v>
      </c>
      <c r="Q29" s="183" t="s">
        <v>6</v>
      </c>
      <c r="R29" s="183" t="s">
        <v>7</v>
      </c>
      <c r="S29" s="184"/>
      <c r="T29" s="188">
        <f>VLOOKUP(R29,商品价格表!B3:D2233,3,0)</f>
        <v>0</v>
      </c>
      <c r="U29" s="182" t="s">
        <v>6</v>
      </c>
      <c r="V29" s="189" t="s">
        <v>7</v>
      </c>
      <c r="W29" s="184"/>
      <c r="X29" s="185">
        <f>VLOOKUP(V29,商品价格表!B3:D2233,3,0)</f>
        <v>0</v>
      </c>
      <c r="Y29" s="183" t="s">
        <v>6</v>
      </c>
      <c r="Z29" s="183" t="s">
        <v>7</v>
      </c>
      <c r="AA29" s="184"/>
      <c r="AB29" s="192">
        <f>VLOOKUP(Z29,商品价格表!B3:D2233,3,0)</f>
        <v>0</v>
      </c>
    </row>
    <row r="30" ht="14.25" spans="1:28">
      <c r="A30" s="174">
        <v>28</v>
      </c>
      <c r="B30" s="175"/>
      <c r="C30" s="176"/>
      <c r="D30" s="177">
        <f t="shared" si="0"/>
        <v>0</v>
      </c>
      <c r="E30" s="182" t="s">
        <v>6</v>
      </c>
      <c r="F30" s="183" t="s">
        <v>7</v>
      </c>
      <c r="G30" s="184"/>
      <c r="H30" s="185">
        <f>VLOOKUP(F30,商品价格表!B3:D223,3,0)</f>
        <v>0</v>
      </c>
      <c r="I30" s="183" t="s">
        <v>6</v>
      </c>
      <c r="J30" s="183" t="s">
        <v>7</v>
      </c>
      <c r="K30" s="184"/>
      <c r="L30" s="188">
        <f>VLOOKUP(J30,商品价格表!B3:D2233,3,0)</f>
        <v>0</v>
      </c>
      <c r="M30" s="182" t="s">
        <v>6</v>
      </c>
      <c r="N30" s="183" t="s">
        <v>7</v>
      </c>
      <c r="O30" s="184"/>
      <c r="P30" s="185">
        <f>VLOOKUP(N30,商品价格表!B3:D2233,3,0)</f>
        <v>0</v>
      </c>
      <c r="Q30" s="183" t="s">
        <v>6</v>
      </c>
      <c r="R30" s="183" t="s">
        <v>7</v>
      </c>
      <c r="S30" s="184"/>
      <c r="T30" s="188">
        <f>VLOOKUP(R30,商品价格表!B3:D2233,3,0)</f>
        <v>0</v>
      </c>
      <c r="U30" s="182" t="s">
        <v>6</v>
      </c>
      <c r="V30" s="189" t="s">
        <v>7</v>
      </c>
      <c r="W30" s="184"/>
      <c r="X30" s="185">
        <f>VLOOKUP(V30,商品价格表!B3:D2233,3,0)</f>
        <v>0</v>
      </c>
      <c r="Y30" s="183" t="s">
        <v>6</v>
      </c>
      <c r="Z30" s="183" t="s">
        <v>7</v>
      </c>
      <c r="AA30" s="184"/>
      <c r="AB30" s="192">
        <f>VLOOKUP(Z30,商品价格表!B3:D2233,3,0)</f>
        <v>0</v>
      </c>
    </row>
    <row r="31" ht="14.25" spans="1:28">
      <c r="A31" s="174">
        <v>29</v>
      </c>
      <c r="B31" s="175"/>
      <c r="C31" s="176"/>
      <c r="D31" s="177">
        <f t="shared" si="0"/>
        <v>0</v>
      </c>
      <c r="E31" s="182" t="s">
        <v>6</v>
      </c>
      <c r="F31" s="183" t="s">
        <v>7</v>
      </c>
      <c r="G31" s="184"/>
      <c r="H31" s="185">
        <f>VLOOKUP(F31,商品价格表!B3:D223,3,0)</f>
        <v>0</v>
      </c>
      <c r="I31" s="183" t="s">
        <v>6</v>
      </c>
      <c r="J31" s="183" t="s">
        <v>7</v>
      </c>
      <c r="K31" s="184"/>
      <c r="L31" s="188">
        <f>VLOOKUP(J31,商品价格表!B3:D2233,3,0)</f>
        <v>0</v>
      </c>
      <c r="M31" s="182" t="s">
        <v>6</v>
      </c>
      <c r="N31" s="183" t="s">
        <v>7</v>
      </c>
      <c r="O31" s="184"/>
      <c r="P31" s="185">
        <f>VLOOKUP(N31,商品价格表!B3:D2233,3,0)</f>
        <v>0</v>
      </c>
      <c r="Q31" s="183" t="s">
        <v>6</v>
      </c>
      <c r="R31" s="183" t="s">
        <v>7</v>
      </c>
      <c r="S31" s="184"/>
      <c r="T31" s="188">
        <f>VLOOKUP(R31,商品价格表!B3:D2233,3,0)</f>
        <v>0</v>
      </c>
      <c r="U31" s="182" t="s">
        <v>6</v>
      </c>
      <c r="V31" s="189" t="s">
        <v>7</v>
      </c>
      <c r="W31" s="184"/>
      <c r="X31" s="185">
        <f>VLOOKUP(V31,商品价格表!B3:D2233,3,0)</f>
        <v>0</v>
      </c>
      <c r="Y31" s="183" t="s">
        <v>6</v>
      </c>
      <c r="Z31" s="183" t="s">
        <v>7</v>
      </c>
      <c r="AA31" s="184"/>
      <c r="AB31" s="192">
        <f>VLOOKUP(Z31,商品价格表!B3:D2233,3,0)</f>
        <v>0</v>
      </c>
    </row>
    <row r="32" ht="14.25" spans="1:28">
      <c r="A32" s="174">
        <v>30</v>
      </c>
      <c r="B32" s="175"/>
      <c r="C32" s="176"/>
      <c r="D32" s="177">
        <f t="shared" si="0"/>
        <v>0</v>
      </c>
      <c r="E32" s="182" t="s">
        <v>6</v>
      </c>
      <c r="F32" s="183" t="s">
        <v>7</v>
      </c>
      <c r="G32" s="184"/>
      <c r="H32" s="185">
        <f>VLOOKUP(F32,商品价格表!B3:D223,3,0)</f>
        <v>0</v>
      </c>
      <c r="I32" s="183" t="s">
        <v>6</v>
      </c>
      <c r="J32" s="183" t="s">
        <v>7</v>
      </c>
      <c r="K32" s="184"/>
      <c r="L32" s="188">
        <f>VLOOKUP(J32,商品价格表!B3:D2233,3,0)</f>
        <v>0</v>
      </c>
      <c r="M32" s="182" t="s">
        <v>6</v>
      </c>
      <c r="N32" s="183" t="s">
        <v>7</v>
      </c>
      <c r="O32" s="184"/>
      <c r="P32" s="185">
        <f>VLOOKUP(N32,商品价格表!B3:D2233,3,0)</f>
        <v>0</v>
      </c>
      <c r="Q32" s="183" t="s">
        <v>6</v>
      </c>
      <c r="R32" s="183" t="s">
        <v>7</v>
      </c>
      <c r="S32" s="184"/>
      <c r="T32" s="188">
        <f>VLOOKUP(R32,商品价格表!B3:D2233,3,0)</f>
        <v>0</v>
      </c>
      <c r="U32" s="182" t="s">
        <v>6</v>
      </c>
      <c r="V32" s="189" t="s">
        <v>7</v>
      </c>
      <c r="W32" s="184"/>
      <c r="X32" s="185">
        <f>VLOOKUP(V32,商品价格表!B3:D2233,3,0)</f>
        <v>0</v>
      </c>
      <c r="Y32" s="183" t="s">
        <v>6</v>
      </c>
      <c r="Z32" s="183" t="s">
        <v>7</v>
      </c>
      <c r="AA32" s="184"/>
      <c r="AB32" s="192">
        <f>VLOOKUP(Z32,商品价格表!B3:D2233,3,0)</f>
        <v>0</v>
      </c>
    </row>
    <row r="33" ht="14.25" spans="1:28">
      <c r="A33" s="174">
        <v>31</v>
      </c>
      <c r="B33" s="175"/>
      <c r="C33" s="176"/>
      <c r="D33" s="177">
        <f t="shared" si="0"/>
        <v>0</v>
      </c>
      <c r="E33" s="182" t="s">
        <v>6</v>
      </c>
      <c r="F33" s="183" t="s">
        <v>7</v>
      </c>
      <c r="G33" s="184"/>
      <c r="H33" s="185">
        <f>VLOOKUP(F33,商品价格表!B3:D223,3,0)</f>
        <v>0</v>
      </c>
      <c r="I33" s="183" t="s">
        <v>6</v>
      </c>
      <c r="J33" s="183" t="s">
        <v>7</v>
      </c>
      <c r="K33" s="184"/>
      <c r="L33" s="188">
        <f>VLOOKUP(J33,商品价格表!B3:D2233,3,0)</f>
        <v>0</v>
      </c>
      <c r="M33" s="182" t="s">
        <v>6</v>
      </c>
      <c r="N33" s="183" t="s">
        <v>7</v>
      </c>
      <c r="O33" s="184"/>
      <c r="P33" s="185">
        <f>VLOOKUP(N33,商品价格表!B3:D2233,3,0)</f>
        <v>0</v>
      </c>
      <c r="Q33" s="183" t="s">
        <v>6</v>
      </c>
      <c r="R33" s="183" t="s">
        <v>7</v>
      </c>
      <c r="S33" s="184"/>
      <c r="T33" s="188">
        <f>VLOOKUP(R33,商品价格表!B3:D2233,3,0)</f>
        <v>0</v>
      </c>
      <c r="U33" s="182" t="s">
        <v>6</v>
      </c>
      <c r="V33" s="189" t="s">
        <v>7</v>
      </c>
      <c r="W33" s="184"/>
      <c r="X33" s="185">
        <f>VLOOKUP(V33,商品价格表!B3:D2233,3,0)</f>
        <v>0</v>
      </c>
      <c r="Y33" s="183" t="s">
        <v>6</v>
      </c>
      <c r="Z33" s="183" t="s">
        <v>7</v>
      </c>
      <c r="AA33" s="184"/>
      <c r="AB33" s="192">
        <f>VLOOKUP(Z33,商品价格表!B3:D2233,3,0)</f>
        <v>0</v>
      </c>
    </row>
    <row r="34" ht="14.25" spans="1:28">
      <c r="A34" s="174">
        <v>32</v>
      </c>
      <c r="B34" s="175"/>
      <c r="C34" s="176"/>
      <c r="D34" s="177">
        <f t="shared" si="0"/>
        <v>0</v>
      </c>
      <c r="E34" s="182" t="s">
        <v>6</v>
      </c>
      <c r="F34" s="183" t="s">
        <v>7</v>
      </c>
      <c r="G34" s="184"/>
      <c r="H34" s="185">
        <f>VLOOKUP(F34,商品价格表!B3:D223,3,0)</f>
        <v>0</v>
      </c>
      <c r="I34" s="183" t="s">
        <v>6</v>
      </c>
      <c r="J34" s="183" t="s">
        <v>7</v>
      </c>
      <c r="K34" s="184"/>
      <c r="L34" s="188">
        <f>VLOOKUP(J34,商品价格表!B3:D2233,3,0)</f>
        <v>0</v>
      </c>
      <c r="M34" s="182" t="s">
        <v>6</v>
      </c>
      <c r="N34" s="183" t="s">
        <v>7</v>
      </c>
      <c r="O34" s="184"/>
      <c r="P34" s="185">
        <f>VLOOKUP(N34,商品价格表!B3:D2233,3,0)</f>
        <v>0</v>
      </c>
      <c r="Q34" s="183" t="s">
        <v>6</v>
      </c>
      <c r="R34" s="183" t="s">
        <v>7</v>
      </c>
      <c r="S34" s="184"/>
      <c r="T34" s="188">
        <f>VLOOKUP(R34,商品价格表!B3:D2233,3,0)</f>
        <v>0</v>
      </c>
      <c r="U34" s="182" t="s">
        <v>6</v>
      </c>
      <c r="V34" s="189" t="s">
        <v>7</v>
      </c>
      <c r="W34" s="184"/>
      <c r="X34" s="185">
        <f>VLOOKUP(V34,商品价格表!B3:D2233,3,0)</f>
        <v>0</v>
      </c>
      <c r="Y34" s="183" t="s">
        <v>6</v>
      </c>
      <c r="Z34" s="183" t="s">
        <v>7</v>
      </c>
      <c r="AA34" s="184"/>
      <c r="AB34" s="192">
        <f>VLOOKUP(Z34,商品价格表!B3:D2233,3,0)</f>
        <v>0</v>
      </c>
    </row>
    <row r="35" ht="14.25" spans="1:28">
      <c r="A35" s="174">
        <v>33</v>
      </c>
      <c r="B35" s="175"/>
      <c r="C35" s="176"/>
      <c r="D35" s="177">
        <f t="shared" si="0"/>
        <v>0</v>
      </c>
      <c r="E35" s="182" t="s">
        <v>6</v>
      </c>
      <c r="F35" s="183" t="s">
        <v>7</v>
      </c>
      <c r="G35" s="184"/>
      <c r="H35" s="185">
        <f>VLOOKUP(F35,商品价格表!B3:D223,3,0)</f>
        <v>0</v>
      </c>
      <c r="I35" s="183" t="s">
        <v>6</v>
      </c>
      <c r="J35" s="183" t="s">
        <v>7</v>
      </c>
      <c r="K35" s="184"/>
      <c r="L35" s="188">
        <f>VLOOKUP(J35,商品价格表!B3:D2233,3,0)</f>
        <v>0</v>
      </c>
      <c r="M35" s="182" t="s">
        <v>6</v>
      </c>
      <c r="N35" s="183" t="s">
        <v>7</v>
      </c>
      <c r="O35" s="184"/>
      <c r="P35" s="185">
        <f>VLOOKUP(N35,商品价格表!B3:D2233,3,0)</f>
        <v>0</v>
      </c>
      <c r="Q35" s="183" t="s">
        <v>6</v>
      </c>
      <c r="R35" s="183" t="s">
        <v>7</v>
      </c>
      <c r="S35" s="184"/>
      <c r="T35" s="188">
        <f>VLOOKUP(R35,商品价格表!B3:D2233,3,0)</f>
        <v>0</v>
      </c>
      <c r="U35" s="182" t="s">
        <v>6</v>
      </c>
      <c r="V35" s="189" t="s">
        <v>7</v>
      </c>
      <c r="W35" s="184"/>
      <c r="X35" s="185">
        <f>VLOOKUP(V35,商品价格表!B3:D2233,3,0)</f>
        <v>0</v>
      </c>
      <c r="Y35" s="183" t="s">
        <v>6</v>
      </c>
      <c r="Z35" s="183" t="s">
        <v>7</v>
      </c>
      <c r="AA35" s="184"/>
      <c r="AB35" s="192">
        <f>VLOOKUP(Z35,商品价格表!B3:D2233,3,0)</f>
        <v>0</v>
      </c>
    </row>
    <row r="36" ht="14.25" spans="1:28">
      <c r="A36" s="174">
        <v>34</v>
      </c>
      <c r="B36" s="175"/>
      <c r="C36" s="176"/>
      <c r="D36" s="177">
        <f t="shared" si="0"/>
        <v>0</v>
      </c>
      <c r="E36" s="182" t="s">
        <v>6</v>
      </c>
      <c r="F36" s="183" t="s">
        <v>7</v>
      </c>
      <c r="G36" s="184"/>
      <c r="H36" s="185">
        <f>VLOOKUP(F36,商品价格表!B3:D223,3,0)</f>
        <v>0</v>
      </c>
      <c r="I36" s="183" t="s">
        <v>6</v>
      </c>
      <c r="J36" s="183" t="s">
        <v>7</v>
      </c>
      <c r="K36" s="184"/>
      <c r="L36" s="188">
        <f>VLOOKUP(J36,商品价格表!B3:D2233,3,0)</f>
        <v>0</v>
      </c>
      <c r="M36" s="182" t="s">
        <v>6</v>
      </c>
      <c r="N36" s="183" t="s">
        <v>7</v>
      </c>
      <c r="O36" s="184"/>
      <c r="P36" s="185">
        <f>VLOOKUP(N36,商品价格表!B3:D2233,3,0)</f>
        <v>0</v>
      </c>
      <c r="Q36" s="183" t="s">
        <v>6</v>
      </c>
      <c r="R36" s="183" t="s">
        <v>7</v>
      </c>
      <c r="S36" s="184"/>
      <c r="T36" s="188">
        <f>VLOOKUP(R36,商品价格表!B3:D2233,3,0)</f>
        <v>0</v>
      </c>
      <c r="U36" s="182" t="s">
        <v>6</v>
      </c>
      <c r="V36" s="189" t="s">
        <v>7</v>
      </c>
      <c r="W36" s="184"/>
      <c r="X36" s="185">
        <f>VLOOKUP(V36,商品价格表!B3:D2233,3,0)</f>
        <v>0</v>
      </c>
      <c r="Y36" s="183" t="s">
        <v>6</v>
      </c>
      <c r="Z36" s="183" t="s">
        <v>7</v>
      </c>
      <c r="AA36" s="184"/>
      <c r="AB36" s="192">
        <f>VLOOKUP(Z36,商品价格表!B3:D2233,3,0)</f>
        <v>0</v>
      </c>
    </row>
    <row r="37" ht="14.25" spans="1:28">
      <c r="A37" s="174">
        <v>35</v>
      </c>
      <c r="B37" s="175"/>
      <c r="C37" s="176"/>
      <c r="D37" s="177">
        <f t="shared" si="0"/>
        <v>0</v>
      </c>
      <c r="E37" s="182" t="s">
        <v>6</v>
      </c>
      <c r="F37" s="183" t="s">
        <v>7</v>
      </c>
      <c r="G37" s="184"/>
      <c r="H37" s="185">
        <f>VLOOKUP(F37,商品价格表!B3:D223,3,0)</f>
        <v>0</v>
      </c>
      <c r="I37" s="183" t="s">
        <v>6</v>
      </c>
      <c r="J37" s="183" t="s">
        <v>7</v>
      </c>
      <c r="K37" s="184"/>
      <c r="L37" s="188">
        <f>VLOOKUP(J37,商品价格表!B3:D2233,3,0)</f>
        <v>0</v>
      </c>
      <c r="M37" s="182" t="s">
        <v>6</v>
      </c>
      <c r="N37" s="183" t="s">
        <v>7</v>
      </c>
      <c r="O37" s="184"/>
      <c r="P37" s="185">
        <f>VLOOKUP(N37,商品价格表!B3:D2233,3,0)</f>
        <v>0</v>
      </c>
      <c r="Q37" s="183" t="s">
        <v>6</v>
      </c>
      <c r="R37" s="183" t="s">
        <v>7</v>
      </c>
      <c r="S37" s="184"/>
      <c r="T37" s="188">
        <f>VLOOKUP(R37,商品价格表!B3:D2233,3,0)</f>
        <v>0</v>
      </c>
      <c r="U37" s="182" t="s">
        <v>6</v>
      </c>
      <c r="V37" s="189" t="s">
        <v>7</v>
      </c>
      <c r="W37" s="184"/>
      <c r="X37" s="185">
        <f>VLOOKUP(V37,商品价格表!B3:D2233,3,0)</f>
        <v>0</v>
      </c>
      <c r="Y37" s="183" t="s">
        <v>6</v>
      </c>
      <c r="Z37" s="183" t="s">
        <v>7</v>
      </c>
      <c r="AA37" s="184"/>
      <c r="AB37" s="192">
        <f>VLOOKUP(Z37,商品价格表!B3:D2233,3,0)</f>
        <v>0</v>
      </c>
    </row>
    <row r="38" ht="14.25" spans="1:28">
      <c r="A38" s="174">
        <v>36</v>
      </c>
      <c r="B38" s="175"/>
      <c r="C38" s="176"/>
      <c r="D38" s="177">
        <f t="shared" si="0"/>
        <v>0</v>
      </c>
      <c r="E38" s="182" t="s">
        <v>6</v>
      </c>
      <c r="F38" s="183" t="s">
        <v>7</v>
      </c>
      <c r="G38" s="184"/>
      <c r="H38" s="185">
        <f>VLOOKUP(F38,商品价格表!B3:D223,3,0)</f>
        <v>0</v>
      </c>
      <c r="I38" s="183" t="s">
        <v>6</v>
      </c>
      <c r="J38" s="183" t="s">
        <v>7</v>
      </c>
      <c r="K38" s="184"/>
      <c r="L38" s="188">
        <f>VLOOKUP(J38,商品价格表!B3:D2233,3,0)</f>
        <v>0</v>
      </c>
      <c r="M38" s="182" t="s">
        <v>6</v>
      </c>
      <c r="N38" s="183" t="s">
        <v>7</v>
      </c>
      <c r="O38" s="184"/>
      <c r="P38" s="185">
        <f>VLOOKUP(N38,商品价格表!B3:D2233,3,0)</f>
        <v>0</v>
      </c>
      <c r="Q38" s="183" t="s">
        <v>6</v>
      </c>
      <c r="R38" s="183" t="s">
        <v>7</v>
      </c>
      <c r="S38" s="184"/>
      <c r="T38" s="188">
        <f>VLOOKUP(R38,商品价格表!B3:D2233,3,0)</f>
        <v>0</v>
      </c>
      <c r="U38" s="182" t="s">
        <v>6</v>
      </c>
      <c r="V38" s="189" t="s">
        <v>7</v>
      </c>
      <c r="W38" s="184"/>
      <c r="X38" s="185">
        <f>VLOOKUP(V38,商品价格表!B3:D2233,3,0)</f>
        <v>0</v>
      </c>
      <c r="Y38" s="183" t="s">
        <v>6</v>
      </c>
      <c r="Z38" s="183" t="s">
        <v>7</v>
      </c>
      <c r="AA38" s="184"/>
      <c r="AB38" s="192">
        <f>VLOOKUP(Z38,商品价格表!B3:D2233,3,0)</f>
        <v>0</v>
      </c>
    </row>
    <row r="39" ht="14.25" spans="1:28">
      <c r="A39" s="174">
        <v>37</v>
      </c>
      <c r="B39" s="175"/>
      <c r="C39" s="176"/>
      <c r="D39" s="177">
        <f t="shared" si="0"/>
        <v>0</v>
      </c>
      <c r="E39" s="182" t="s">
        <v>6</v>
      </c>
      <c r="F39" s="183" t="s">
        <v>7</v>
      </c>
      <c r="G39" s="184"/>
      <c r="H39" s="185">
        <f>VLOOKUP(F39,商品价格表!B3:D223,3,0)</f>
        <v>0</v>
      </c>
      <c r="I39" s="183" t="s">
        <v>6</v>
      </c>
      <c r="J39" s="183" t="s">
        <v>7</v>
      </c>
      <c r="K39" s="184"/>
      <c r="L39" s="188">
        <f>VLOOKUP(J39,商品价格表!B3:D2233,3,0)</f>
        <v>0</v>
      </c>
      <c r="M39" s="182" t="s">
        <v>6</v>
      </c>
      <c r="N39" s="183" t="s">
        <v>7</v>
      </c>
      <c r="O39" s="184"/>
      <c r="P39" s="185">
        <f>VLOOKUP(N39,商品价格表!B3:D2233,3,0)</f>
        <v>0</v>
      </c>
      <c r="Q39" s="183" t="s">
        <v>6</v>
      </c>
      <c r="R39" s="183" t="s">
        <v>7</v>
      </c>
      <c r="S39" s="184"/>
      <c r="T39" s="188">
        <f>VLOOKUP(R39,商品价格表!B3:D2233,3,0)</f>
        <v>0</v>
      </c>
      <c r="U39" s="182" t="s">
        <v>6</v>
      </c>
      <c r="V39" s="189" t="s">
        <v>7</v>
      </c>
      <c r="W39" s="184"/>
      <c r="X39" s="185">
        <f>VLOOKUP(V39,商品价格表!B3:D2233,3,0)</f>
        <v>0</v>
      </c>
      <c r="Y39" s="183" t="s">
        <v>6</v>
      </c>
      <c r="Z39" s="183" t="s">
        <v>7</v>
      </c>
      <c r="AA39" s="184"/>
      <c r="AB39" s="192">
        <f>VLOOKUP(Z39,商品价格表!B3:D2233,3,0)</f>
        <v>0</v>
      </c>
    </row>
    <row r="40" ht="14.25" spans="1:28">
      <c r="A40" s="174">
        <v>38</v>
      </c>
      <c r="B40" s="175"/>
      <c r="C40" s="176"/>
      <c r="D40" s="177">
        <f t="shared" si="0"/>
        <v>0</v>
      </c>
      <c r="E40" s="182" t="s">
        <v>6</v>
      </c>
      <c r="F40" s="183" t="s">
        <v>7</v>
      </c>
      <c r="G40" s="184"/>
      <c r="H40" s="185">
        <f>VLOOKUP(F40,商品价格表!B3:D223,3,0)</f>
        <v>0</v>
      </c>
      <c r="I40" s="183" t="s">
        <v>6</v>
      </c>
      <c r="J40" s="183" t="s">
        <v>7</v>
      </c>
      <c r="K40" s="184"/>
      <c r="L40" s="188">
        <f>VLOOKUP(J40,商品价格表!B3:D2233,3,0)</f>
        <v>0</v>
      </c>
      <c r="M40" s="182" t="s">
        <v>6</v>
      </c>
      <c r="N40" s="183" t="s">
        <v>7</v>
      </c>
      <c r="O40" s="184"/>
      <c r="P40" s="185">
        <f>VLOOKUP(N40,商品价格表!B3:D2233,3,0)</f>
        <v>0</v>
      </c>
      <c r="Q40" s="183" t="s">
        <v>6</v>
      </c>
      <c r="R40" s="183" t="s">
        <v>7</v>
      </c>
      <c r="S40" s="184"/>
      <c r="T40" s="188">
        <f>VLOOKUP(R40,商品价格表!B3:D2233,3,0)</f>
        <v>0</v>
      </c>
      <c r="U40" s="182" t="s">
        <v>6</v>
      </c>
      <c r="V40" s="189" t="s">
        <v>7</v>
      </c>
      <c r="W40" s="184"/>
      <c r="X40" s="185">
        <f>VLOOKUP(V40,商品价格表!B3:D2233,3,0)</f>
        <v>0</v>
      </c>
      <c r="Y40" s="183" t="s">
        <v>6</v>
      </c>
      <c r="Z40" s="183" t="s">
        <v>7</v>
      </c>
      <c r="AA40" s="184"/>
      <c r="AB40" s="192">
        <f>VLOOKUP(Z40,商品价格表!B3:D2233,3,0)</f>
        <v>0</v>
      </c>
    </row>
    <row r="41" ht="14.25" spans="1:28">
      <c r="A41" s="174">
        <v>39</v>
      </c>
      <c r="B41" s="175"/>
      <c r="C41" s="176"/>
      <c r="D41" s="177">
        <f t="shared" si="0"/>
        <v>0</v>
      </c>
      <c r="E41" s="182" t="s">
        <v>6</v>
      </c>
      <c r="F41" s="183" t="s">
        <v>7</v>
      </c>
      <c r="G41" s="184"/>
      <c r="H41" s="185">
        <f>VLOOKUP(F41,商品价格表!B3:D223,3,0)</f>
        <v>0</v>
      </c>
      <c r="I41" s="183" t="s">
        <v>6</v>
      </c>
      <c r="J41" s="183" t="s">
        <v>7</v>
      </c>
      <c r="K41" s="184"/>
      <c r="L41" s="188">
        <f>VLOOKUP(J41,商品价格表!B3:D2233,3,0)</f>
        <v>0</v>
      </c>
      <c r="M41" s="182" t="s">
        <v>6</v>
      </c>
      <c r="N41" s="183" t="s">
        <v>7</v>
      </c>
      <c r="O41" s="184"/>
      <c r="P41" s="185">
        <f>VLOOKUP(N41,商品价格表!B3:D2233,3,0)</f>
        <v>0</v>
      </c>
      <c r="Q41" s="183" t="s">
        <v>6</v>
      </c>
      <c r="R41" s="183" t="s">
        <v>7</v>
      </c>
      <c r="S41" s="184"/>
      <c r="T41" s="188">
        <f>VLOOKUP(R41,商品价格表!B3:D2233,3,0)</f>
        <v>0</v>
      </c>
      <c r="U41" s="182" t="s">
        <v>6</v>
      </c>
      <c r="V41" s="189" t="s">
        <v>7</v>
      </c>
      <c r="W41" s="184"/>
      <c r="X41" s="185">
        <f>VLOOKUP(V41,商品价格表!B3:D2233,3,0)</f>
        <v>0</v>
      </c>
      <c r="Y41" s="183" t="s">
        <v>6</v>
      </c>
      <c r="Z41" s="183" t="s">
        <v>7</v>
      </c>
      <c r="AA41" s="184"/>
      <c r="AB41" s="192">
        <f>VLOOKUP(Z41,商品价格表!B3:D2233,3,0)</f>
        <v>0</v>
      </c>
    </row>
    <row r="42" ht="14.25" spans="1:28">
      <c r="A42" s="174">
        <v>40</v>
      </c>
      <c r="B42" s="175"/>
      <c r="C42" s="176"/>
      <c r="D42" s="177">
        <f t="shared" si="0"/>
        <v>0</v>
      </c>
      <c r="E42" s="182" t="s">
        <v>6</v>
      </c>
      <c r="F42" s="183" t="s">
        <v>7</v>
      </c>
      <c r="G42" s="184"/>
      <c r="H42" s="185">
        <f>VLOOKUP(F42,商品价格表!B3:D223,3,0)</f>
        <v>0</v>
      </c>
      <c r="I42" s="183" t="s">
        <v>6</v>
      </c>
      <c r="J42" s="183" t="s">
        <v>7</v>
      </c>
      <c r="K42" s="184"/>
      <c r="L42" s="188">
        <f>VLOOKUP(J42,商品价格表!B3:D2233,3,0)</f>
        <v>0</v>
      </c>
      <c r="M42" s="182" t="s">
        <v>6</v>
      </c>
      <c r="N42" s="183" t="s">
        <v>7</v>
      </c>
      <c r="O42" s="184"/>
      <c r="P42" s="185">
        <f>VLOOKUP(N42,商品价格表!B3:D2233,3,0)</f>
        <v>0</v>
      </c>
      <c r="Q42" s="183" t="s">
        <v>6</v>
      </c>
      <c r="R42" s="183" t="s">
        <v>7</v>
      </c>
      <c r="S42" s="184"/>
      <c r="T42" s="188">
        <f>VLOOKUP(R42,商品价格表!B3:D2233,3,0)</f>
        <v>0</v>
      </c>
      <c r="U42" s="182" t="s">
        <v>6</v>
      </c>
      <c r="V42" s="189" t="s">
        <v>7</v>
      </c>
      <c r="W42" s="184"/>
      <c r="X42" s="185">
        <f>VLOOKUP(V42,商品价格表!B3:D2233,3,0)</f>
        <v>0</v>
      </c>
      <c r="Y42" s="183" t="s">
        <v>6</v>
      </c>
      <c r="Z42" s="183" t="s">
        <v>7</v>
      </c>
      <c r="AA42" s="184"/>
      <c r="AB42" s="192">
        <f>VLOOKUP(Z42,商品价格表!B3:D2233,3,0)</f>
        <v>0</v>
      </c>
    </row>
    <row r="43" ht="14.25" spans="1:28">
      <c r="A43" s="174">
        <v>41</v>
      </c>
      <c r="B43" s="175"/>
      <c r="C43" s="176"/>
      <c r="D43" s="177">
        <f t="shared" si="0"/>
        <v>0</v>
      </c>
      <c r="E43" s="182" t="s">
        <v>6</v>
      </c>
      <c r="F43" s="183" t="s">
        <v>7</v>
      </c>
      <c r="G43" s="184"/>
      <c r="H43" s="185">
        <f>VLOOKUP(F43,商品价格表!B3:D223,3,0)</f>
        <v>0</v>
      </c>
      <c r="I43" s="183" t="s">
        <v>6</v>
      </c>
      <c r="J43" s="183" t="s">
        <v>7</v>
      </c>
      <c r="K43" s="184"/>
      <c r="L43" s="188">
        <f>VLOOKUP(J43,商品价格表!B3:D2233,3,0)</f>
        <v>0</v>
      </c>
      <c r="M43" s="182" t="s">
        <v>6</v>
      </c>
      <c r="N43" s="183" t="s">
        <v>7</v>
      </c>
      <c r="O43" s="184"/>
      <c r="P43" s="185">
        <f>VLOOKUP(N43,商品价格表!B3:D2233,3,0)</f>
        <v>0</v>
      </c>
      <c r="Q43" s="183" t="s">
        <v>6</v>
      </c>
      <c r="R43" s="183" t="s">
        <v>7</v>
      </c>
      <c r="S43" s="184"/>
      <c r="T43" s="188">
        <f>VLOOKUP(R43,商品价格表!B3:D2233,3,0)</f>
        <v>0</v>
      </c>
      <c r="U43" s="182" t="s">
        <v>6</v>
      </c>
      <c r="V43" s="189" t="s">
        <v>7</v>
      </c>
      <c r="W43" s="184"/>
      <c r="X43" s="185">
        <f>VLOOKUP(V43,商品价格表!B3:D2233,3,0)</f>
        <v>0</v>
      </c>
      <c r="Y43" s="183" t="s">
        <v>6</v>
      </c>
      <c r="Z43" s="183" t="s">
        <v>7</v>
      </c>
      <c r="AA43" s="184"/>
      <c r="AB43" s="192">
        <f>VLOOKUP(Z43,商品价格表!B3:D2233,3,0)</f>
        <v>0</v>
      </c>
    </row>
    <row r="44" ht="14.25" spans="1:28">
      <c r="A44" s="174">
        <v>42</v>
      </c>
      <c r="B44" s="175"/>
      <c r="C44" s="176"/>
      <c r="D44" s="177">
        <f t="shared" si="0"/>
        <v>0</v>
      </c>
      <c r="E44" s="182" t="s">
        <v>6</v>
      </c>
      <c r="F44" s="183" t="s">
        <v>7</v>
      </c>
      <c r="G44" s="184"/>
      <c r="H44" s="185">
        <f>VLOOKUP(F44,商品价格表!B3:D223,3,0)</f>
        <v>0</v>
      </c>
      <c r="I44" s="183" t="s">
        <v>6</v>
      </c>
      <c r="J44" s="183" t="s">
        <v>7</v>
      </c>
      <c r="K44" s="184"/>
      <c r="L44" s="188">
        <f>VLOOKUP(J44,商品价格表!B3:D2233,3,0)</f>
        <v>0</v>
      </c>
      <c r="M44" s="182" t="s">
        <v>6</v>
      </c>
      <c r="N44" s="183" t="s">
        <v>7</v>
      </c>
      <c r="O44" s="184"/>
      <c r="P44" s="185">
        <f>VLOOKUP(N44,商品价格表!B3:D2233,3,0)</f>
        <v>0</v>
      </c>
      <c r="Q44" s="183" t="s">
        <v>6</v>
      </c>
      <c r="R44" s="183" t="s">
        <v>7</v>
      </c>
      <c r="S44" s="184"/>
      <c r="T44" s="188">
        <f>VLOOKUP(R44,商品价格表!B3:D2233,3,0)</f>
        <v>0</v>
      </c>
      <c r="U44" s="182" t="s">
        <v>6</v>
      </c>
      <c r="V44" s="189" t="s">
        <v>7</v>
      </c>
      <c r="W44" s="184"/>
      <c r="X44" s="185">
        <f>VLOOKUP(V44,商品价格表!B3:D2233,3,0)</f>
        <v>0</v>
      </c>
      <c r="Y44" s="183" t="s">
        <v>6</v>
      </c>
      <c r="Z44" s="183" t="s">
        <v>7</v>
      </c>
      <c r="AA44" s="184"/>
      <c r="AB44" s="192">
        <f>VLOOKUP(Z44,商品价格表!B3:D2233,3,0)</f>
        <v>0</v>
      </c>
    </row>
    <row r="45" ht="14.25" spans="1:28">
      <c r="A45" s="174">
        <v>43</v>
      </c>
      <c r="B45" s="175"/>
      <c r="C45" s="176"/>
      <c r="D45" s="177">
        <f t="shared" si="0"/>
        <v>0</v>
      </c>
      <c r="E45" s="182" t="s">
        <v>6</v>
      </c>
      <c r="F45" s="183" t="s">
        <v>7</v>
      </c>
      <c r="G45" s="184"/>
      <c r="H45" s="185">
        <f>VLOOKUP(F45,商品价格表!B3:D223,3,0)</f>
        <v>0</v>
      </c>
      <c r="I45" s="183" t="s">
        <v>6</v>
      </c>
      <c r="J45" s="183" t="s">
        <v>7</v>
      </c>
      <c r="K45" s="184"/>
      <c r="L45" s="188">
        <f>VLOOKUP(J45,商品价格表!B3:D2233,3,0)</f>
        <v>0</v>
      </c>
      <c r="M45" s="182" t="s">
        <v>6</v>
      </c>
      <c r="N45" s="183" t="s">
        <v>7</v>
      </c>
      <c r="O45" s="184"/>
      <c r="P45" s="185">
        <f>VLOOKUP(N45,商品价格表!B3:D2233,3,0)</f>
        <v>0</v>
      </c>
      <c r="Q45" s="183" t="s">
        <v>6</v>
      </c>
      <c r="R45" s="183" t="s">
        <v>7</v>
      </c>
      <c r="S45" s="184"/>
      <c r="T45" s="188">
        <f>VLOOKUP(R45,商品价格表!B3:D2233,3,0)</f>
        <v>0</v>
      </c>
      <c r="U45" s="182" t="s">
        <v>6</v>
      </c>
      <c r="V45" s="189" t="s">
        <v>7</v>
      </c>
      <c r="W45" s="184"/>
      <c r="X45" s="185">
        <f>VLOOKUP(V45,商品价格表!B3:D2233,3,0)</f>
        <v>0</v>
      </c>
      <c r="Y45" s="183" t="s">
        <v>6</v>
      </c>
      <c r="Z45" s="183" t="s">
        <v>7</v>
      </c>
      <c r="AA45" s="184"/>
      <c r="AB45" s="192">
        <f>VLOOKUP(Z45,商品价格表!B3:D2233,3,0)</f>
        <v>0</v>
      </c>
    </row>
    <row r="46" ht="14.25" spans="1:28">
      <c r="A46" s="174">
        <v>44</v>
      </c>
      <c r="B46" s="175"/>
      <c r="C46" s="176"/>
      <c r="D46" s="177">
        <f t="shared" si="0"/>
        <v>0</v>
      </c>
      <c r="E46" s="182" t="s">
        <v>6</v>
      </c>
      <c r="F46" s="183" t="s">
        <v>7</v>
      </c>
      <c r="G46" s="184"/>
      <c r="H46" s="185">
        <f>VLOOKUP(F46,商品价格表!B3:D223,3,0)</f>
        <v>0</v>
      </c>
      <c r="I46" s="183" t="s">
        <v>6</v>
      </c>
      <c r="J46" s="183" t="s">
        <v>7</v>
      </c>
      <c r="K46" s="184"/>
      <c r="L46" s="188">
        <f>VLOOKUP(J46,商品价格表!B3:D2233,3,0)</f>
        <v>0</v>
      </c>
      <c r="M46" s="182" t="s">
        <v>6</v>
      </c>
      <c r="N46" s="183" t="s">
        <v>7</v>
      </c>
      <c r="O46" s="184"/>
      <c r="P46" s="185">
        <f>VLOOKUP(N46,商品价格表!B3:D2233,3,0)</f>
        <v>0</v>
      </c>
      <c r="Q46" s="183" t="s">
        <v>6</v>
      </c>
      <c r="R46" s="183" t="s">
        <v>7</v>
      </c>
      <c r="S46" s="184"/>
      <c r="T46" s="188">
        <f>VLOOKUP(R46,商品价格表!B3:D2233,3,0)</f>
        <v>0</v>
      </c>
      <c r="U46" s="182" t="s">
        <v>6</v>
      </c>
      <c r="V46" s="189" t="s">
        <v>7</v>
      </c>
      <c r="W46" s="184"/>
      <c r="X46" s="185">
        <f>VLOOKUP(V46,商品价格表!B3:D2233,3,0)</f>
        <v>0</v>
      </c>
      <c r="Y46" s="183" t="s">
        <v>6</v>
      </c>
      <c r="Z46" s="183" t="s">
        <v>7</v>
      </c>
      <c r="AA46" s="184"/>
      <c r="AB46" s="192">
        <f>VLOOKUP(Z46,商品价格表!B3:D2233,3,0)</f>
        <v>0</v>
      </c>
    </row>
    <row r="47" ht="14.25" spans="1:28">
      <c r="A47" s="174">
        <v>45</v>
      </c>
      <c r="B47" s="175"/>
      <c r="C47" s="176"/>
      <c r="D47" s="177">
        <f t="shared" si="0"/>
        <v>0</v>
      </c>
      <c r="E47" s="182" t="s">
        <v>6</v>
      </c>
      <c r="F47" s="183" t="s">
        <v>7</v>
      </c>
      <c r="G47" s="184"/>
      <c r="H47" s="185">
        <f>VLOOKUP(F47,商品价格表!B3:D223,3,0)</f>
        <v>0</v>
      </c>
      <c r="I47" s="183" t="s">
        <v>6</v>
      </c>
      <c r="J47" s="183" t="s">
        <v>7</v>
      </c>
      <c r="K47" s="184"/>
      <c r="L47" s="188">
        <f>VLOOKUP(J47,商品价格表!B3:D2233,3,0)</f>
        <v>0</v>
      </c>
      <c r="M47" s="182" t="s">
        <v>6</v>
      </c>
      <c r="N47" s="183" t="s">
        <v>7</v>
      </c>
      <c r="O47" s="184"/>
      <c r="P47" s="185">
        <f>VLOOKUP(N47,商品价格表!B3:D2233,3,0)</f>
        <v>0</v>
      </c>
      <c r="Q47" s="183" t="s">
        <v>6</v>
      </c>
      <c r="R47" s="183" t="s">
        <v>7</v>
      </c>
      <c r="S47" s="184"/>
      <c r="T47" s="188">
        <f>VLOOKUP(R47,商品价格表!B3:D2233,3,0)</f>
        <v>0</v>
      </c>
      <c r="U47" s="182" t="s">
        <v>6</v>
      </c>
      <c r="V47" s="189" t="s">
        <v>7</v>
      </c>
      <c r="W47" s="184"/>
      <c r="X47" s="185">
        <f>VLOOKUP(V47,商品价格表!B3:D2233,3,0)</f>
        <v>0</v>
      </c>
      <c r="Y47" s="183" t="s">
        <v>6</v>
      </c>
      <c r="Z47" s="183" t="s">
        <v>7</v>
      </c>
      <c r="AA47" s="184"/>
      <c r="AB47" s="192">
        <f>VLOOKUP(Z47,商品价格表!B3:D2233,3,0)</f>
        <v>0</v>
      </c>
    </row>
    <row r="48" ht="14.25" spans="1:28">
      <c r="A48" s="174">
        <v>46</v>
      </c>
      <c r="B48" s="175"/>
      <c r="C48" s="176"/>
      <c r="D48" s="177">
        <f t="shared" si="0"/>
        <v>0</v>
      </c>
      <c r="E48" s="182" t="s">
        <v>6</v>
      </c>
      <c r="F48" s="183" t="s">
        <v>7</v>
      </c>
      <c r="G48" s="184"/>
      <c r="H48" s="185">
        <f>VLOOKUP(F48,商品价格表!B3:D223,3,0)</f>
        <v>0</v>
      </c>
      <c r="I48" s="183" t="s">
        <v>6</v>
      </c>
      <c r="J48" s="183" t="s">
        <v>7</v>
      </c>
      <c r="K48" s="184"/>
      <c r="L48" s="188">
        <f>VLOOKUP(J48,商品价格表!B3:D2233,3,0)</f>
        <v>0</v>
      </c>
      <c r="M48" s="182" t="s">
        <v>6</v>
      </c>
      <c r="N48" s="183" t="s">
        <v>7</v>
      </c>
      <c r="O48" s="184"/>
      <c r="P48" s="185">
        <f>VLOOKUP(N48,商品价格表!B3:D2233,3,0)</f>
        <v>0</v>
      </c>
      <c r="Q48" s="183" t="s">
        <v>6</v>
      </c>
      <c r="R48" s="183" t="s">
        <v>7</v>
      </c>
      <c r="S48" s="184"/>
      <c r="T48" s="188">
        <f>VLOOKUP(R48,商品价格表!B3:D2233,3,0)</f>
        <v>0</v>
      </c>
      <c r="U48" s="182" t="s">
        <v>6</v>
      </c>
      <c r="V48" s="189" t="s">
        <v>7</v>
      </c>
      <c r="W48" s="184"/>
      <c r="X48" s="185">
        <f>VLOOKUP(V48,商品价格表!B3:D2233,3,0)</f>
        <v>0</v>
      </c>
      <c r="Y48" s="183" t="s">
        <v>6</v>
      </c>
      <c r="Z48" s="183" t="s">
        <v>7</v>
      </c>
      <c r="AA48" s="184"/>
      <c r="AB48" s="192">
        <f>VLOOKUP(Z48,商品价格表!B3:D2233,3,0)</f>
        <v>0</v>
      </c>
    </row>
    <row r="49" ht="14.25" spans="1:28">
      <c r="A49" s="174">
        <v>47</v>
      </c>
      <c r="B49" s="175"/>
      <c r="C49" s="176"/>
      <c r="D49" s="177">
        <f t="shared" si="0"/>
        <v>0</v>
      </c>
      <c r="E49" s="182" t="s">
        <v>6</v>
      </c>
      <c r="F49" s="183" t="s">
        <v>7</v>
      </c>
      <c r="G49" s="184"/>
      <c r="H49" s="185">
        <f>VLOOKUP(F49,商品价格表!B3:D223,3,0)</f>
        <v>0</v>
      </c>
      <c r="I49" s="183" t="s">
        <v>6</v>
      </c>
      <c r="J49" s="183" t="s">
        <v>7</v>
      </c>
      <c r="K49" s="184"/>
      <c r="L49" s="188">
        <f>VLOOKUP(J49,商品价格表!B3:D2233,3,0)</f>
        <v>0</v>
      </c>
      <c r="M49" s="182" t="s">
        <v>6</v>
      </c>
      <c r="N49" s="183" t="s">
        <v>7</v>
      </c>
      <c r="O49" s="184"/>
      <c r="P49" s="185">
        <f>VLOOKUP(N49,商品价格表!B3:D2233,3,0)</f>
        <v>0</v>
      </c>
      <c r="Q49" s="183" t="s">
        <v>6</v>
      </c>
      <c r="R49" s="183" t="s">
        <v>7</v>
      </c>
      <c r="S49" s="184"/>
      <c r="T49" s="188">
        <f>VLOOKUP(R49,商品价格表!B3:D2233,3,0)</f>
        <v>0</v>
      </c>
      <c r="U49" s="182" t="s">
        <v>6</v>
      </c>
      <c r="V49" s="189" t="s">
        <v>7</v>
      </c>
      <c r="W49" s="184"/>
      <c r="X49" s="185">
        <f>VLOOKUP(V49,商品价格表!B3:D2233,3,0)</f>
        <v>0</v>
      </c>
      <c r="Y49" s="183" t="s">
        <v>6</v>
      </c>
      <c r="Z49" s="183" t="s">
        <v>7</v>
      </c>
      <c r="AA49" s="184"/>
      <c r="AB49" s="192">
        <f>VLOOKUP(Z49,商品价格表!B3:D2233,3,0)</f>
        <v>0</v>
      </c>
    </row>
    <row r="50" ht="14.25" spans="1:28">
      <c r="A50" s="174">
        <v>48</v>
      </c>
      <c r="B50" s="175"/>
      <c r="C50" s="176"/>
      <c r="D50" s="177">
        <f t="shared" si="0"/>
        <v>0</v>
      </c>
      <c r="E50" s="182" t="s">
        <v>6</v>
      </c>
      <c r="F50" s="183" t="s">
        <v>7</v>
      </c>
      <c r="G50" s="184"/>
      <c r="H50" s="185">
        <f>VLOOKUP(F50,商品价格表!B3:D223,3,0)</f>
        <v>0</v>
      </c>
      <c r="I50" s="183" t="s">
        <v>6</v>
      </c>
      <c r="J50" s="183" t="s">
        <v>7</v>
      </c>
      <c r="K50" s="184"/>
      <c r="L50" s="188">
        <f>VLOOKUP(J50,商品价格表!B3:D2233,3,0)</f>
        <v>0</v>
      </c>
      <c r="M50" s="182" t="s">
        <v>6</v>
      </c>
      <c r="N50" s="183" t="s">
        <v>7</v>
      </c>
      <c r="O50" s="184"/>
      <c r="P50" s="185">
        <f>VLOOKUP(N50,商品价格表!B3:D2233,3,0)</f>
        <v>0</v>
      </c>
      <c r="Q50" s="183" t="s">
        <v>6</v>
      </c>
      <c r="R50" s="183" t="s">
        <v>7</v>
      </c>
      <c r="S50" s="184"/>
      <c r="T50" s="188">
        <f>VLOOKUP(R50,商品价格表!B3:D2233,3,0)</f>
        <v>0</v>
      </c>
      <c r="U50" s="182" t="s">
        <v>6</v>
      </c>
      <c r="V50" s="189" t="s">
        <v>7</v>
      </c>
      <c r="W50" s="184"/>
      <c r="X50" s="185">
        <f>VLOOKUP(V50,商品价格表!B3:D2233,3,0)</f>
        <v>0</v>
      </c>
      <c r="Y50" s="183" t="s">
        <v>6</v>
      </c>
      <c r="Z50" s="183" t="s">
        <v>7</v>
      </c>
      <c r="AA50" s="184"/>
      <c r="AB50" s="192">
        <f>VLOOKUP(Z50,商品价格表!B3:D2233,3,0)</f>
        <v>0</v>
      </c>
    </row>
    <row r="51" ht="14.25" spans="1:28">
      <c r="A51" s="174">
        <v>49</v>
      </c>
      <c r="B51" s="175"/>
      <c r="C51" s="176"/>
      <c r="D51" s="177">
        <f t="shared" si="0"/>
        <v>0</v>
      </c>
      <c r="E51" s="182" t="s">
        <v>6</v>
      </c>
      <c r="F51" s="183" t="s">
        <v>7</v>
      </c>
      <c r="G51" s="184"/>
      <c r="H51" s="185">
        <f>VLOOKUP(F51,商品价格表!B3:D223,3,0)</f>
        <v>0</v>
      </c>
      <c r="I51" s="183" t="s">
        <v>6</v>
      </c>
      <c r="J51" s="183" t="s">
        <v>7</v>
      </c>
      <c r="K51" s="184"/>
      <c r="L51" s="188">
        <f>VLOOKUP(J51,商品价格表!B3:D2233,3,0)</f>
        <v>0</v>
      </c>
      <c r="M51" s="182" t="s">
        <v>6</v>
      </c>
      <c r="N51" s="183" t="s">
        <v>7</v>
      </c>
      <c r="O51" s="184"/>
      <c r="P51" s="185">
        <f>VLOOKUP(N51,商品价格表!B3:D2233,3,0)</f>
        <v>0</v>
      </c>
      <c r="Q51" s="183" t="s">
        <v>6</v>
      </c>
      <c r="R51" s="183" t="s">
        <v>7</v>
      </c>
      <c r="S51" s="184"/>
      <c r="T51" s="188">
        <f>VLOOKUP(R51,商品价格表!B3:D2233,3,0)</f>
        <v>0</v>
      </c>
      <c r="U51" s="182" t="s">
        <v>6</v>
      </c>
      <c r="V51" s="189" t="s">
        <v>7</v>
      </c>
      <c r="W51" s="184"/>
      <c r="X51" s="185">
        <f>VLOOKUP(V51,商品价格表!B3:D2233,3,0)</f>
        <v>0</v>
      </c>
      <c r="Y51" s="183" t="s">
        <v>6</v>
      </c>
      <c r="Z51" s="183" t="s">
        <v>7</v>
      </c>
      <c r="AA51" s="184"/>
      <c r="AB51" s="192">
        <f>VLOOKUP(Z51,商品价格表!B3:D2233,3,0)</f>
        <v>0</v>
      </c>
    </row>
    <row r="52" ht="14.25" spans="1:28">
      <c r="A52" s="174">
        <v>50</v>
      </c>
      <c r="B52" s="175"/>
      <c r="C52" s="176"/>
      <c r="D52" s="177">
        <f t="shared" si="0"/>
        <v>0</v>
      </c>
      <c r="E52" s="182" t="s">
        <v>6</v>
      </c>
      <c r="F52" s="183" t="s">
        <v>7</v>
      </c>
      <c r="G52" s="184"/>
      <c r="H52" s="185">
        <f>VLOOKUP(F52,商品价格表!B3:D223,3,0)</f>
        <v>0</v>
      </c>
      <c r="I52" s="183" t="s">
        <v>6</v>
      </c>
      <c r="J52" s="183" t="s">
        <v>7</v>
      </c>
      <c r="K52" s="184"/>
      <c r="L52" s="188">
        <f>VLOOKUP(J52,商品价格表!B3:D2233,3,0)</f>
        <v>0</v>
      </c>
      <c r="M52" s="182" t="s">
        <v>6</v>
      </c>
      <c r="N52" s="183" t="s">
        <v>7</v>
      </c>
      <c r="O52" s="184"/>
      <c r="P52" s="185">
        <f>VLOOKUP(N52,商品价格表!B3:D2233,3,0)</f>
        <v>0</v>
      </c>
      <c r="Q52" s="183" t="s">
        <v>6</v>
      </c>
      <c r="R52" s="183" t="s">
        <v>7</v>
      </c>
      <c r="S52" s="184"/>
      <c r="T52" s="188">
        <f>VLOOKUP(R52,商品价格表!B3:D2233,3,0)</f>
        <v>0</v>
      </c>
      <c r="U52" s="182" t="s">
        <v>6</v>
      </c>
      <c r="V52" s="189" t="s">
        <v>7</v>
      </c>
      <c r="W52" s="184"/>
      <c r="X52" s="185">
        <f>VLOOKUP(V52,商品价格表!B3:D2233,3,0)</f>
        <v>0</v>
      </c>
      <c r="Y52" s="183" t="s">
        <v>6</v>
      </c>
      <c r="Z52" s="183" t="s">
        <v>7</v>
      </c>
      <c r="AA52" s="184"/>
      <c r="AB52" s="192">
        <f>VLOOKUP(Z52,商品价格表!B3:D2233,3,0)</f>
        <v>0</v>
      </c>
    </row>
    <row r="53" ht="14.25" outlineLevel="1" spans="1:28">
      <c r="A53" s="174">
        <v>51</v>
      </c>
      <c r="B53" s="175"/>
      <c r="C53" s="176"/>
      <c r="D53" s="177">
        <f t="shared" si="0"/>
        <v>0</v>
      </c>
      <c r="E53" s="182" t="s">
        <v>6</v>
      </c>
      <c r="F53" s="183" t="s">
        <v>7</v>
      </c>
      <c r="G53" s="184"/>
      <c r="H53" s="185">
        <f>VLOOKUP(F53,商品价格表!B3:D223,3,0)</f>
        <v>0</v>
      </c>
      <c r="I53" s="183" t="s">
        <v>6</v>
      </c>
      <c r="J53" s="183" t="s">
        <v>7</v>
      </c>
      <c r="K53" s="184"/>
      <c r="L53" s="188">
        <f>VLOOKUP(J53,商品价格表!B3:D2233,3,0)</f>
        <v>0</v>
      </c>
      <c r="M53" s="182" t="s">
        <v>6</v>
      </c>
      <c r="N53" s="183" t="s">
        <v>7</v>
      </c>
      <c r="O53" s="184"/>
      <c r="P53" s="185">
        <f>VLOOKUP(N53,商品价格表!B3:D2233,3,0)</f>
        <v>0</v>
      </c>
      <c r="Q53" s="183" t="s">
        <v>6</v>
      </c>
      <c r="R53" s="183" t="s">
        <v>7</v>
      </c>
      <c r="S53" s="184"/>
      <c r="T53" s="188">
        <f>VLOOKUP(R53,商品价格表!B3:D2233,3,0)</f>
        <v>0</v>
      </c>
      <c r="U53" s="182" t="s">
        <v>6</v>
      </c>
      <c r="V53" s="189" t="s">
        <v>7</v>
      </c>
      <c r="W53" s="184"/>
      <c r="X53" s="185">
        <f>VLOOKUP(V53,商品价格表!B3:D2233,3,0)</f>
        <v>0</v>
      </c>
      <c r="Y53" s="183" t="s">
        <v>6</v>
      </c>
      <c r="Z53" s="183" t="s">
        <v>7</v>
      </c>
      <c r="AA53" s="184"/>
      <c r="AB53" s="192">
        <f>VLOOKUP(Z53,商品价格表!B3:D2233,3,0)</f>
        <v>0</v>
      </c>
    </row>
    <row r="54" ht="14.25" outlineLevel="1" spans="1:28">
      <c r="A54" s="174">
        <v>52</v>
      </c>
      <c r="B54" s="175"/>
      <c r="C54" s="176"/>
      <c r="D54" s="177">
        <f t="shared" si="0"/>
        <v>0</v>
      </c>
      <c r="E54" s="182" t="s">
        <v>6</v>
      </c>
      <c r="F54" s="183" t="s">
        <v>7</v>
      </c>
      <c r="G54" s="184"/>
      <c r="H54" s="185">
        <f>VLOOKUP(F54,商品价格表!B3:D223,3,0)</f>
        <v>0</v>
      </c>
      <c r="I54" s="183" t="s">
        <v>6</v>
      </c>
      <c r="J54" s="183" t="s">
        <v>7</v>
      </c>
      <c r="K54" s="184"/>
      <c r="L54" s="188">
        <f>VLOOKUP(J54,商品价格表!B3:D2233,3,0)</f>
        <v>0</v>
      </c>
      <c r="M54" s="182" t="s">
        <v>6</v>
      </c>
      <c r="N54" s="183" t="s">
        <v>7</v>
      </c>
      <c r="O54" s="184"/>
      <c r="P54" s="185">
        <f>VLOOKUP(N54,商品价格表!B3:D2233,3,0)</f>
        <v>0</v>
      </c>
      <c r="Q54" s="183" t="s">
        <v>6</v>
      </c>
      <c r="R54" s="183" t="s">
        <v>7</v>
      </c>
      <c r="S54" s="184"/>
      <c r="T54" s="188">
        <f>VLOOKUP(R54,商品价格表!B3:D2233,3,0)</f>
        <v>0</v>
      </c>
      <c r="U54" s="182" t="s">
        <v>6</v>
      </c>
      <c r="V54" s="189" t="s">
        <v>7</v>
      </c>
      <c r="W54" s="184"/>
      <c r="X54" s="185">
        <f>VLOOKUP(V54,商品价格表!B3:D2233,3,0)</f>
        <v>0</v>
      </c>
      <c r="Y54" s="183" t="s">
        <v>6</v>
      </c>
      <c r="Z54" s="183" t="s">
        <v>7</v>
      </c>
      <c r="AA54" s="184"/>
      <c r="AB54" s="192">
        <f>VLOOKUP(Z54,商品价格表!B3:D2233,3,0)</f>
        <v>0</v>
      </c>
    </row>
    <row r="55" ht="14.25" outlineLevel="1" spans="1:28">
      <c r="A55" s="174">
        <v>53</v>
      </c>
      <c r="B55" s="175"/>
      <c r="C55" s="176"/>
      <c r="D55" s="177">
        <f t="shared" si="0"/>
        <v>0</v>
      </c>
      <c r="E55" s="182" t="s">
        <v>6</v>
      </c>
      <c r="F55" s="183" t="s">
        <v>7</v>
      </c>
      <c r="G55" s="184"/>
      <c r="H55" s="185">
        <f>VLOOKUP(F55,商品价格表!B3:D223,3,0)</f>
        <v>0</v>
      </c>
      <c r="I55" s="183" t="s">
        <v>6</v>
      </c>
      <c r="J55" s="183" t="s">
        <v>7</v>
      </c>
      <c r="K55" s="184"/>
      <c r="L55" s="188">
        <f>VLOOKUP(J55,商品价格表!B3:D2233,3,0)</f>
        <v>0</v>
      </c>
      <c r="M55" s="182" t="s">
        <v>6</v>
      </c>
      <c r="N55" s="183" t="s">
        <v>7</v>
      </c>
      <c r="O55" s="184"/>
      <c r="P55" s="185">
        <f>VLOOKUP(N55,商品价格表!B3:D2233,3,0)</f>
        <v>0</v>
      </c>
      <c r="Q55" s="183" t="s">
        <v>6</v>
      </c>
      <c r="R55" s="183" t="s">
        <v>7</v>
      </c>
      <c r="S55" s="184"/>
      <c r="T55" s="188">
        <f>VLOOKUP(R55,商品价格表!B3:D2233,3,0)</f>
        <v>0</v>
      </c>
      <c r="U55" s="182" t="s">
        <v>6</v>
      </c>
      <c r="V55" s="189" t="s">
        <v>7</v>
      </c>
      <c r="W55" s="184"/>
      <c r="X55" s="185">
        <f>VLOOKUP(V55,商品价格表!B3:D2233,3,0)</f>
        <v>0</v>
      </c>
      <c r="Y55" s="183" t="s">
        <v>6</v>
      </c>
      <c r="Z55" s="183" t="s">
        <v>7</v>
      </c>
      <c r="AA55" s="184"/>
      <c r="AB55" s="192">
        <f>VLOOKUP(Z55,商品价格表!B3:D2233,3,0)</f>
        <v>0</v>
      </c>
    </row>
    <row r="56" ht="14.25" outlineLevel="1" spans="1:28">
      <c r="A56" s="174">
        <v>54</v>
      </c>
      <c r="B56" s="175"/>
      <c r="C56" s="176"/>
      <c r="D56" s="177">
        <f t="shared" si="0"/>
        <v>0</v>
      </c>
      <c r="E56" s="182" t="s">
        <v>6</v>
      </c>
      <c r="F56" s="183" t="s">
        <v>7</v>
      </c>
      <c r="G56" s="184"/>
      <c r="H56" s="185">
        <f>VLOOKUP(F56,商品价格表!B3:D223,3,0)</f>
        <v>0</v>
      </c>
      <c r="I56" s="183" t="s">
        <v>6</v>
      </c>
      <c r="J56" s="183" t="s">
        <v>7</v>
      </c>
      <c r="K56" s="184"/>
      <c r="L56" s="188">
        <f>VLOOKUP(J56,商品价格表!B3:D2233,3,0)</f>
        <v>0</v>
      </c>
      <c r="M56" s="182" t="s">
        <v>6</v>
      </c>
      <c r="N56" s="183" t="s">
        <v>7</v>
      </c>
      <c r="O56" s="184"/>
      <c r="P56" s="185">
        <f>VLOOKUP(N56,商品价格表!B3:D2233,3,0)</f>
        <v>0</v>
      </c>
      <c r="Q56" s="183" t="s">
        <v>6</v>
      </c>
      <c r="R56" s="183" t="s">
        <v>7</v>
      </c>
      <c r="S56" s="184"/>
      <c r="T56" s="188">
        <f>VLOOKUP(R56,商品价格表!B3:D2233,3,0)</f>
        <v>0</v>
      </c>
      <c r="U56" s="182" t="s">
        <v>6</v>
      </c>
      <c r="V56" s="189" t="s">
        <v>7</v>
      </c>
      <c r="W56" s="184"/>
      <c r="X56" s="185">
        <f>VLOOKUP(V56,商品价格表!B3:D2233,3,0)</f>
        <v>0</v>
      </c>
      <c r="Y56" s="183" t="s">
        <v>6</v>
      </c>
      <c r="Z56" s="183" t="s">
        <v>7</v>
      </c>
      <c r="AA56" s="184"/>
      <c r="AB56" s="192">
        <f>VLOOKUP(Z56,商品价格表!B3:D2233,3,0)</f>
        <v>0</v>
      </c>
    </row>
    <row r="57" ht="14.25" outlineLevel="1" spans="1:28">
      <c r="A57" s="174">
        <v>55</v>
      </c>
      <c r="B57" s="175"/>
      <c r="C57" s="176"/>
      <c r="D57" s="177">
        <f t="shared" si="0"/>
        <v>0</v>
      </c>
      <c r="E57" s="182" t="s">
        <v>6</v>
      </c>
      <c r="F57" s="183" t="s">
        <v>7</v>
      </c>
      <c r="G57" s="184"/>
      <c r="H57" s="185">
        <f>VLOOKUP(F57,商品价格表!B3:D223,3,0)</f>
        <v>0</v>
      </c>
      <c r="I57" s="183" t="s">
        <v>6</v>
      </c>
      <c r="J57" s="183" t="s">
        <v>7</v>
      </c>
      <c r="K57" s="184"/>
      <c r="L57" s="188">
        <f>VLOOKUP(J57,商品价格表!B3:D2233,3,0)</f>
        <v>0</v>
      </c>
      <c r="M57" s="182" t="s">
        <v>6</v>
      </c>
      <c r="N57" s="183" t="s">
        <v>7</v>
      </c>
      <c r="O57" s="184"/>
      <c r="P57" s="185">
        <f>VLOOKUP(N57,商品价格表!B3:D2233,3,0)</f>
        <v>0</v>
      </c>
      <c r="Q57" s="183" t="s">
        <v>6</v>
      </c>
      <c r="R57" s="183" t="s">
        <v>7</v>
      </c>
      <c r="S57" s="184"/>
      <c r="T57" s="188">
        <f>VLOOKUP(R57,商品价格表!B3:D2233,3,0)</f>
        <v>0</v>
      </c>
      <c r="U57" s="182" t="s">
        <v>6</v>
      </c>
      <c r="V57" s="189" t="s">
        <v>7</v>
      </c>
      <c r="W57" s="184"/>
      <c r="X57" s="185">
        <f>VLOOKUP(V57,商品价格表!B3:D2233,3,0)</f>
        <v>0</v>
      </c>
      <c r="Y57" s="183" t="s">
        <v>6</v>
      </c>
      <c r="Z57" s="183" t="s">
        <v>7</v>
      </c>
      <c r="AA57" s="184"/>
      <c r="AB57" s="192">
        <f>VLOOKUP(Z57,商品价格表!B3:D2233,3,0)</f>
        <v>0</v>
      </c>
    </row>
    <row r="58" ht="14.25" outlineLevel="1" spans="1:28">
      <c r="A58" s="174">
        <v>56</v>
      </c>
      <c r="B58" s="175"/>
      <c r="C58" s="176"/>
      <c r="D58" s="177">
        <f t="shared" si="0"/>
        <v>0</v>
      </c>
      <c r="E58" s="182" t="s">
        <v>6</v>
      </c>
      <c r="F58" s="183" t="s">
        <v>7</v>
      </c>
      <c r="G58" s="184"/>
      <c r="H58" s="185">
        <f>VLOOKUP(F58,商品价格表!B3:D223,3,0)</f>
        <v>0</v>
      </c>
      <c r="I58" s="183" t="s">
        <v>6</v>
      </c>
      <c r="J58" s="183" t="s">
        <v>7</v>
      </c>
      <c r="K58" s="184"/>
      <c r="L58" s="188">
        <f>VLOOKUP(J58,商品价格表!B3:D2233,3,0)</f>
        <v>0</v>
      </c>
      <c r="M58" s="182" t="s">
        <v>6</v>
      </c>
      <c r="N58" s="183" t="s">
        <v>7</v>
      </c>
      <c r="O58" s="184"/>
      <c r="P58" s="185">
        <f>VLOOKUP(N58,商品价格表!B3:D2233,3,0)</f>
        <v>0</v>
      </c>
      <c r="Q58" s="183" t="s">
        <v>6</v>
      </c>
      <c r="R58" s="183" t="s">
        <v>7</v>
      </c>
      <c r="S58" s="184"/>
      <c r="T58" s="188">
        <f>VLOOKUP(R58,商品价格表!B3:D2233,3,0)</f>
        <v>0</v>
      </c>
      <c r="U58" s="182" t="s">
        <v>6</v>
      </c>
      <c r="V58" s="189" t="s">
        <v>7</v>
      </c>
      <c r="W58" s="184"/>
      <c r="X58" s="185">
        <f>VLOOKUP(V58,商品价格表!B3:D2233,3,0)</f>
        <v>0</v>
      </c>
      <c r="Y58" s="183" t="s">
        <v>6</v>
      </c>
      <c r="Z58" s="183" t="s">
        <v>7</v>
      </c>
      <c r="AA58" s="184"/>
      <c r="AB58" s="192">
        <f>VLOOKUP(Z58,商品价格表!B3:D2233,3,0)</f>
        <v>0</v>
      </c>
    </row>
    <row r="59" ht="14.25" outlineLevel="1" spans="1:28">
      <c r="A59" s="174">
        <v>57</v>
      </c>
      <c r="B59" s="175"/>
      <c r="C59" s="176"/>
      <c r="D59" s="177">
        <f t="shared" si="0"/>
        <v>0</v>
      </c>
      <c r="E59" s="182" t="s">
        <v>6</v>
      </c>
      <c r="F59" s="183" t="s">
        <v>7</v>
      </c>
      <c r="G59" s="184"/>
      <c r="H59" s="185">
        <f>VLOOKUP(F59,商品价格表!B3:D223,3,0)</f>
        <v>0</v>
      </c>
      <c r="I59" s="183" t="s">
        <v>6</v>
      </c>
      <c r="J59" s="183" t="s">
        <v>7</v>
      </c>
      <c r="K59" s="184"/>
      <c r="L59" s="188">
        <f>VLOOKUP(J59,商品价格表!B3:D2233,3,0)</f>
        <v>0</v>
      </c>
      <c r="M59" s="182" t="s">
        <v>6</v>
      </c>
      <c r="N59" s="183" t="s">
        <v>7</v>
      </c>
      <c r="O59" s="184"/>
      <c r="P59" s="185">
        <f>VLOOKUP(N59,商品价格表!B3:D2233,3,0)</f>
        <v>0</v>
      </c>
      <c r="Q59" s="183" t="s">
        <v>6</v>
      </c>
      <c r="R59" s="183" t="s">
        <v>7</v>
      </c>
      <c r="S59" s="184"/>
      <c r="T59" s="188">
        <f>VLOOKUP(R59,商品价格表!B3:D2233,3,0)</f>
        <v>0</v>
      </c>
      <c r="U59" s="182" t="s">
        <v>6</v>
      </c>
      <c r="V59" s="189" t="s">
        <v>7</v>
      </c>
      <c r="W59" s="184"/>
      <c r="X59" s="185">
        <f>VLOOKUP(V59,商品价格表!B3:D2233,3,0)</f>
        <v>0</v>
      </c>
      <c r="Y59" s="183" t="s">
        <v>6</v>
      </c>
      <c r="Z59" s="183" t="s">
        <v>7</v>
      </c>
      <c r="AA59" s="184"/>
      <c r="AB59" s="192">
        <f>VLOOKUP(Z59,商品价格表!B3:D2233,3,0)</f>
        <v>0</v>
      </c>
    </row>
    <row r="60" ht="14.25" outlineLevel="1" spans="1:28">
      <c r="A60" s="174">
        <v>58</v>
      </c>
      <c r="B60" s="175"/>
      <c r="C60" s="176"/>
      <c r="D60" s="177">
        <f t="shared" si="0"/>
        <v>0</v>
      </c>
      <c r="E60" s="182" t="s">
        <v>6</v>
      </c>
      <c r="F60" s="183" t="s">
        <v>7</v>
      </c>
      <c r="G60" s="184"/>
      <c r="H60" s="185">
        <f>VLOOKUP(F60,商品价格表!B3:D223,3,0)</f>
        <v>0</v>
      </c>
      <c r="I60" s="183" t="s">
        <v>6</v>
      </c>
      <c r="J60" s="183" t="s">
        <v>7</v>
      </c>
      <c r="K60" s="184"/>
      <c r="L60" s="188">
        <f>VLOOKUP(J60,商品价格表!B3:D2233,3,0)</f>
        <v>0</v>
      </c>
      <c r="M60" s="182" t="s">
        <v>6</v>
      </c>
      <c r="N60" s="183" t="s">
        <v>7</v>
      </c>
      <c r="O60" s="184"/>
      <c r="P60" s="185">
        <f>VLOOKUP(N60,商品价格表!B3:D2233,3,0)</f>
        <v>0</v>
      </c>
      <c r="Q60" s="183" t="s">
        <v>6</v>
      </c>
      <c r="R60" s="183" t="s">
        <v>7</v>
      </c>
      <c r="S60" s="184"/>
      <c r="T60" s="188">
        <f>VLOOKUP(R60,商品价格表!B3:D2233,3,0)</f>
        <v>0</v>
      </c>
      <c r="U60" s="182" t="s">
        <v>6</v>
      </c>
      <c r="V60" s="189" t="s">
        <v>7</v>
      </c>
      <c r="W60" s="184"/>
      <c r="X60" s="185">
        <f>VLOOKUP(V60,商品价格表!B3:D2233,3,0)</f>
        <v>0</v>
      </c>
      <c r="Y60" s="183" t="s">
        <v>6</v>
      </c>
      <c r="Z60" s="183" t="s">
        <v>7</v>
      </c>
      <c r="AA60" s="184"/>
      <c r="AB60" s="192">
        <f>VLOOKUP(Z60,商品价格表!B3:D2233,3,0)</f>
        <v>0</v>
      </c>
    </row>
    <row r="61" ht="14.25" outlineLevel="1" spans="1:28">
      <c r="A61" s="174">
        <v>59</v>
      </c>
      <c r="B61" s="175"/>
      <c r="C61" s="176"/>
      <c r="D61" s="177">
        <f t="shared" si="0"/>
        <v>0</v>
      </c>
      <c r="E61" s="182" t="s">
        <v>6</v>
      </c>
      <c r="F61" s="183" t="s">
        <v>7</v>
      </c>
      <c r="G61" s="184"/>
      <c r="H61" s="185">
        <f>VLOOKUP(F61,商品价格表!B3:D223,3,0)</f>
        <v>0</v>
      </c>
      <c r="I61" s="183" t="s">
        <v>6</v>
      </c>
      <c r="J61" s="183" t="s">
        <v>7</v>
      </c>
      <c r="K61" s="184"/>
      <c r="L61" s="188">
        <f>VLOOKUP(J61,商品价格表!B3:D2233,3,0)</f>
        <v>0</v>
      </c>
      <c r="M61" s="182" t="s">
        <v>6</v>
      </c>
      <c r="N61" s="183" t="s">
        <v>7</v>
      </c>
      <c r="O61" s="184"/>
      <c r="P61" s="185">
        <f>VLOOKUP(N61,商品价格表!B3:D2233,3,0)</f>
        <v>0</v>
      </c>
      <c r="Q61" s="183" t="s">
        <v>6</v>
      </c>
      <c r="R61" s="183" t="s">
        <v>7</v>
      </c>
      <c r="S61" s="184"/>
      <c r="T61" s="188">
        <f>VLOOKUP(R61,商品价格表!B3:D2233,3,0)</f>
        <v>0</v>
      </c>
      <c r="U61" s="182" t="s">
        <v>6</v>
      </c>
      <c r="V61" s="189" t="s">
        <v>7</v>
      </c>
      <c r="W61" s="184"/>
      <c r="X61" s="185">
        <f>VLOOKUP(V61,商品价格表!B3:D2233,3,0)</f>
        <v>0</v>
      </c>
      <c r="Y61" s="183" t="s">
        <v>6</v>
      </c>
      <c r="Z61" s="183" t="s">
        <v>7</v>
      </c>
      <c r="AA61" s="184"/>
      <c r="AB61" s="192">
        <f>VLOOKUP(Z61,商品价格表!B3:D2233,3,0)</f>
        <v>0</v>
      </c>
    </row>
    <row r="62" ht="14.25" outlineLevel="1" spans="1:28">
      <c r="A62" s="174">
        <v>60</v>
      </c>
      <c r="B62" s="175"/>
      <c r="C62" s="176"/>
      <c r="D62" s="177">
        <f t="shared" si="0"/>
        <v>0</v>
      </c>
      <c r="E62" s="182" t="s">
        <v>6</v>
      </c>
      <c r="F62" s="183" t="s">
        <v>7</v>
      </c>
      <c r="G62" s="184"/>
      <c r="H62" s="185">
        <f>VLOOKUP(F62,商品价格表!B3:D223,3,0)</f>
        <v>0</v>
      </c>
      <c r="I62" s="183" t="s">
        <v>6</v>
      </c>
      <c r="J62" s="183" t="s">
        <v>7</v>
      </c>
      <c r="K62" s="184"/>
      <c r="L62" s="188">
        <f>VLOOKUP(J62,商品价格表!B3:D2233,3,0)</f>
        <v>0</v>
      </c>
      <c r="M62" s="182" t="s">
        <v>6</v>
      </c>
      <c r="N62" s="183" t="s">
        <v>7</v>
      </c>
      <c r="O62" s="184"/>
      <c r="P62" s="185">
        <f>VLOOKUP(N62,商品价格表!B3:D2233,3,0)</f>
        <v>0</v>
      </c>
      <c r="Q62" s="183" t="s">
        <v>6</v>
      </c>
      <c r="R62" s="183" t="s">
        <v>7</v>
      </c>
      <c r="S62" s="184"/>
      <c r="T62" s="188">
        <f>VLOOKUP(R62,商品价格表!B3:D2233,3,0)</f>
        <v>0</v>
      </c>
      <c r="U62" s="182" t="s">
        <v>6</v>
      </c>
      <c r="V62" s="189" t="s">
        <v>7</v>
      </c>
      <c r="W62" s="184"/>
      <c r="X62" s="185">
        <f>VLOOKUP(V62,商品价格表!B3:D2233,3,0)</f>
        <v>0</v>
      </c>
      <c r="Y62" s="183" t="s">
        <v>6</v>
      </c>
      <c r="Z62" s="183" t="s">
        <v>7</v>
      </c>
      <c r="AA62" s="184"/>
      <c r="AB62" s="192">
        <f>VLOOKUP(Z62,商品价格表!B3:D2233,3,0)</f>
        <v>0</v>
      </c>
    </row>
    <row r="63" ht="14.25" outlineLevel="1" spans="1:28">
      <c r="A63" s="174">
        <v>61</v>
      </c>
      <c r="B63" s="175"/>
      <c r="C63" s="176"/>
      <c r="D63" s="177">
        <f t="shared" si="0"/>
        <v>0</v>
      </c>
      <c r="E63" s="182" t="s">
        <v>6</v>
      </c>
      <c r="F63" s="183" t="s">
        <v>7</v>
      </c>
      <c r="G63" s="184"/>
      <c r="H63" s="185">
        <f>VLOOKUP(F63,商品价格表!B3:D223,3,0)</f>
        <v>0</v>
      </c>
      <c r="I63" s="183" t="s">
        <v>6</v>
      </c>
      <c r="J63" s="183" t="s">
        <v>7</v>
      </c>
      <c r="K63" s="184"/>
      <c r="L63" s="188">
        <f>VLOOKUP(J63,商品价格表!B3:D2233,3,0)</f>
        <v>0</v>
      </c>
      <c r="M63" s="182" t="s">
        <v>6</v>
      </c>
      <c r="N63" s="183" t="s">
        <v>7</v>
      </c>
      <c r="O63" s="184"/>
      <c r="P63" s="185">
        <f>VLOOKUP(N63,商品价格表!B3:D2233,3,0)</f>
        <v>0</v>
      </c>
      <c r="Q63" s="183" t="s">
        <v>6</v>
      </c>
      <c r="R63" s="183" t="s">
        <v>7</v>
      </c>
      <c r="S63" s="184"/>
      <c r="T63" s="188">
        <f>VLOOKUP(R63,商品价格表!B3:D2233,3,0)</f>
        <v>0</v>
      </c>
      <c r="U63" s="182" t="s">
        <v>6</v>
      </c>
      <c r="V63" s="189" t="s">
        <v>7</v>
      </c>
      <c r="W63" s="184"/>
      <c r="X63" s="185">
        <f>VLOOKUP(V63,商品价格表!B3:D2233,3,0)</f>
        <v>0</v>
      </c>
      <c r="Y63" s="183" t="s">
        <v>6</v>
      </c>
      <c r="Z63" s="183" t="s">
        <v>7</v>
      </c>
      <c r="AA63" s="184"/>
      <c r="AB63" s="192">
        <f>VLOOKUP(Z63,商品价格表!B3:D2233,3,0)</f>
        <v>0</v>
      </c>
    </row>
    <row r="64" ht="14.25" outlineLevel="1" spans="1:28">
      <c r="A64" s="174">
        <v>62</v>
      </c>
      <c r="B64" s="175"/>
      <c r="C64" s="176"/>
      <c r="D64" s="177">
        <f t="shared" si="0"/>
        <v>0</v>
      </c>
      <c r="E64" s="182" t="s">
        <v>6</v>
      </c>
      <c r="F64" s="183" t="s">
        <v>7</v>
      </c>
      <c r="G64" s="184"/>
      <c r="H64" s="185">
        <f>VLOOKUP(F64,商品价格表!B3:D223,3,0)</f>
        <v>0</v>
      </c>
      <c r="I64" s="183" t="s">
        <v>6</v>
      </c>
      <c r="J64" s="183" t="s">
        <v>7</v>
      </c>
      <c r="K64" s="184"/>
      <c r="L64" s="188">
        <f>VLOOKUP(J64,商品价格表!B3:D2233,3,0)</f>
        <v>0</v>
      </c>
      <c r="M64" s="182" t="s">
        <v>6</v>
      </c>
      <c r="N64" s="183" t="s">
        <v>7</v>
      </c>
      <c r="O64" s="184"/>
      <c r="P64" s="185">
        <f>VLOOKUP(N64,商品价格表!B3:D2233,3,0)</f>
        <v>0</v>
      </c>
      <c r="Q64" s="183" t="s">
        <v>6</v>
      </c>
      <c r="R64" s="183" t="s">
        <v>7</v>
      </c>
      <c r="S64" s="184"/>
      <c r="T64" s="188">
        <f>VLOOKUP(R64,商品价格表!B3:D2233,3,0)</f>
        <v>0</v>
      </c>
      <c r="U64" s="182" t="s">
        <v>6</v>
      </c>
      <c r="V64" s="189" t="s">
        <v>7</v>
      </c>
      <c r="W64" s="184"/>
      <c r="X64" s="185">
        <f>VLOOKUP(V64,商品价格表!B3:D2233,3,0)</f>
        <v>0</v>
      </c>
      <c r="Y64" s="183" t="s">
        <v>6</v>
      </c>
      <c r="Z64" s="183" t="s">
        <v>7</v>
      </c>
      <c r="AA64" s="184"/>
      <c r="AB64" s="192">
        <f>VLOOKUP(Z64,商品价格表!B3:D2233,3,0)</f>
        <v>0</v>
      </c>
    </row>
    <row r="65" ht="14.25" outlineLevel="1" spans="1:28">
      <c r="A65" s="174">
        <v>63</v>
      </c>
      <c r="B65" s="175"/>
      <c r="C65" s="176"/>
      <c r="D65" s="177">
        <f t="shared" si="0"/>
        <v>0</v>
      </c>
      <c r="E65" s="182" t="s">
        <v>6</v>
      </c>
      <c r="F65" s="183" t="s">
        <v>7</v>
      </c>
      <c r="G65" s="184"/>
      <c r="H65" s="185">
        <f>VLOOKUP(F65,商品价格表!B3:D223,3,0)</f>
        <v>0</v>
      </c>
      <c r="I65" s="183" t="s">
        <v>6</v>
      </c>
      <c r="J65" s="183" t="s">
        <v>7</v>
      </c>
      <c r="K65" s="184"/>
      <c r="L65" s="188">
        <f>VLOOKUP(J65,商品价格表!B3:D2233,3,0)</f>
        <v>0</v>
      </c>
      <c r="M65" s="182" t="s">
        <v>6</v>
      </c>
      <c r="N65" s="183" t="s">
        <v>7</v>
      </c>
      <c r="O65" s="184"/>
      <c r="P65" s="185">
        <f>VLOOKUP(N65,商品价格表!B3:D2233,3,0)</f>
        <v>0</v>
      </c>
      <c r="Q65" s="183" t="s">
        <v>6</v>
      </c>
      <c r="R65" s="183" t="s">
        <v>7</v>
      </c>
      <c r="S65" s="184"/>
      <c r="T65" s="188">
        <f>VLOOKUP(R65,商品价格表!B3:D2233,3,0)</f>
        <v>0</v>
      </c>
      <c r="U65" s="182" t="s">
        <v>6</v>
      </c>
      <c r="V65" s="189" t="s">
        <v>7</v>
      </c>
      <c r="W65" s="184"/>
      <c r="X65" s="185">
        <f>VLOOKUP(V65,商品价格表!B3:D2233,3,0)</f>
        <v>0</v>
      </c>
      <c r="Y65" s="183" t="s">
        <v>6</v>
      </c>
      <c r="Z65" s="183" t="s">
        <v>7</v>
      </c>
      <c r="AA65" s="184"/>
      <c r="AB65" s="192">
        <f>VLOOKUP(Z65,商品价格表!B3:D2233,3,0)</f>
        <v>0</v>
      </c>
    </row>
    <row r="66" ht="14.25" outlineLevel="1" spans="1:28">
      <c r="A66" s="174">
        <v>64</v>
      </c>
      <c r="B66" s="175"/>
      <c r="C66" s="176"/>
      <c r="D66" s="177">
        <f t="shared" si="0"/>
        <v>0</v>
      </c>
      <c r="E66" s="182" t="s">
        <v>6</v>
      </c>
      <c r="F66" s="183" t="s">
        <v>7</v>
      </c>
      <c r="G66" s="184"/>
      <c r="H66" s="185">
        <f>VLOOKUP(F66,商品价格表!B3:D223,3,0)</f>
        <v>0</v>
      </c>
      <c r="I66" s="183" t="s">
        <v>6</v>
      </c>
      <c r="J66" s="183" t="s">
        <v>7</v>
      </c>
      <c r="K66" s="184"/>
      <c r="L66" s="188">
        <f>VLOOKUP(J66,商品价格表!B3:D2233,3,0)</f>
        <v>0</v>
      </c>
      <c r="M66" s="182" t="s">
        <v>6</v>
      </c>
      <c r="N66" s="183" t="s">
        <v>7</v>
      </c>
      <c r="O66" s="184"/>
      <c r="P66" s="185">
        <f>VLOOKUP(N66,商品价格表!B3:D2233,3,0)</f>
        <v>0</v>
      </c>
      <c r="Q66" s="183" t="s">
        <v>6</v>
      </c>
      <c r="R66" s="183" t="s">
        <v>7</v>
      </c>
      <c r="S66" s="184"/>
      <c r="T66" s="188">
        <f>VLOOKUP(R66,商品价格表!B3:D2233,3,0)</f>
        <v>0</v>
      </c>
      <c r="U66" s="182" t="s">
        <v>6</v>
      </c>
      <c r="V66" s="189" t="s">
        <v>7</v>
      </c>
      <c r="W66" s="184"/>
      <c r="X66" s="185">
        <f>VLOOKUP(V66,商品价格表!B3:D2233,3,0)</f>
        <v>0</v>
      </c>
      <c r="Y66" s="183" t="s">
        <v>6</v>
      </c>
      <c r="Z66" s="183" t="s">
        <v>7</v>
      </c>
      <c r="AA66" s="184"/>
      <c r="AB66" s="192">
        <f>VLOOKUP(Z66,商品价格表!B3:D2233,3,0)</f>
        <v>0</v>
      </c>
    </row>
    <row r="67" ht="14.25" outlineLevel="1" spans="1:28">
      <c r="A67" s="174">
        <v>65</v>
      </c>
      <c r="B67" s="175"/>
      <c r="C67" s="176"/>
      <c r="D67" s="177">
        <f t="shared" ref="D67:D130" si="1">G67*H67+K67*L67+O67*P67+S67*T67+W67*X67+AA67*AB67</f>
        <v>0</v>
      </c>
      <c r="E67" s="182" t="s">
        <v>6</v>
      </c>
      <c r="F67" s="183" t="s">
        <v>7</v>
      </c>
      <c r="G67" s="184"/>
      <c r="H67" s="185">
        <f>VLOOKUP(F67,商品价格表!B3:D223,3,0)</f>
        <v>0</v>
      </c>
      <c r="I67" s="183" t="s">
        <v>6</v>
      </c>
      <c r="J67" s="183" t="s">
        <v>7</v>
      </c>
      <c r="K67" s="184"/>
      <c r="L67" s="188">
        <f>VLOOKUP(J67,商品价格表!B3:D2233,3,0)</f>
        <v>0</v>
      </c>
      <c r="M67" s="182" t="s">
        <v>6</v>
      </c>
      <c r="N67" s="183" t="s">
        <v>7</v>
      </c>
      <c r="O67" s="184"/>
      <c r="P67" s="185">
        <f>VLOOKUP(N67,商品价格表!B3:D2233,3,0)</f>
        <v>0</v>
      </c>
      <c r="Q67" s="183" t="s">
        <v>6</v>
      </c>
      <c r="R67" s="183" t="s">
        <v>7</v>
      </c>
      <c r="S67" s="184"/>
      <c r="T67" s="188">
        <f>VLOOKUP(R67,商品价格表!B3:D2233,3,0)</f>
        <v>0</v>
      </c>
      <c r="U67" s="182" t="s">
        <v>6</v>
      </c>
      <c r="V67" s="189" t="s">
        <v>7</v>
      </c>
      <c r="W67" s="184"/>
      <c r="X67" s="185">
        <f>VLOOKUP(V67,商品价格表!B3:D2233,3,0)</f>
        <v>0</v>
      </c>
      <c r="Y67" s="183" t="s">
        <v>6</v>
      </c>
      <c r="Z67" s="183" t="s">
        <v>7</v>
      </c>
      <c r="AA67" s="184"/>
      <c r="AB67" s="192">
        <f>VLOOKUP(Z67,商品价格表!B3:D2233,3,0)</f>
        <v>0</v>
      </c>
    </row>
    <row r="68" ht="14.25" outlineLevel="1" spans="1:28">
      <c r="A68" s="174">
        <v>66</v>
      </c>
      <c r="B68" s="175"/>
      <c r="C68" s="176"/>
      <c r="D68" s="177">
        <f t="shared" si="1"/>
        <v>0</v>
      </c>
      <c r="E68" s="182" t="s">
        <v>6</v>
      </c>
      <c r="F68" s="183" t="s">
        <v>7</v>
      </c>
      <c r="G68" s="184"/>
      <c r="H68" s="185">
        <f>VLOOKUP(F68,商品价格表!B3:D223,3,0)</f>
        <v>0</v>
      </c>
      <c r="I68" s="183" t="s">
        <v>6</v>
      </c>
      <c r="J68" s="183" t="s">
        <v>7</v>
      </c>
      <c r="K68" s="184"/>
      <c r="L68" s="188">
        <f>VLOOKUP(J68,商品价格表!B3:D2233,3,0)</f>
        <v>0</v>
      </c>
      <c r="M68" s="182" t="s">
        <v>6</v>
      </c>
      <c r="N68" s="183" t="s">
        <v>7</v>
      </c>
      <c r="O68" s="184"/>
      <c r="P68" s="185">
        <f>VLOOKUP(N68,商品价格表!B3:D2233,3,0)</f>
        <v>0</v>
      </c>
      <c r="Q68" s="183" t="s">
        <v>6</v>
      </c>
      <c r="R68" s="183" t="s">
        <v>7</v>
      </c>
      <c r="S68" s="184"/>
      <c r="T68" s="188">
        <f>VLOOKUP(R68,商品价格表!B3:D2233,3,0)</f>
        <v>0</v>
      </c>
      <c r="U68" s="182" t="s">
        <v>6</v>
      </c>
      <c r="V68" s="189" t="s">
        <v>7</v>
      </c>
      <c r="W68" s="184"/>
      <c r="X68" s="185">
        <f>VLOOKUP(V68,商品价格表!B3:D2233,3,0)</f>
        <v>0</v>
      </c>
      <c r="Y68" s="183" t="s">
        <v>6</v>
      </c>
      <c r="Z68" s="183" t="s">
        <v>7</v>
      </c>
      <c r="AA68" s="184"/>
      <c r="AB68" s="192">
        <f>VLOOKUP(Z68,商品价格表!B3:D2233,3,0)</f>
        <v>0</v>
      </c>
    </row>
    <row r="69" ht="14.25" outlineLevel="1" spans="1:28">
      <c r="A69" s="174">
        <v>67</v>
      </c>
      <c r="B69" s="175"/>
      <c r="C69" s="176"/>
      <c r="D69" s="177">
        <f t="shared" si="1"/>
        <v>0</v>
      </c>
      <c r="E69" s="182" t="s">
        <v>6</v>
      </c>
      <c r="F69" s="183" t="s">
        <v>7</v>
      </c>
      <c r="G69" s="184"/>
      <c r="H69" s="185">
        <f>VLOOKUP(F69,商品价格表!B3:D223,3,0)</f>
        <v>0</v>
      </c>
      <c r="I69" s="183" t="s">
        <v>6</v>
      </c>
      <c r="J69" s="183" t="s">
        <v>7</v>
      </c>
      <c r="K69" s="184"/>
      <c r="L69" s="188">
        <f>VLOOKUP(J69,商品价格表!B3:D2233,3,0)</f>
        <v>0</v>
      </c>
      <c r="M69" s="182" t="s">
        <v>6</v>
      </c>
      <c r="N69" s="183" t="s">
        <v>7</v>
      </c>
      <c r="O69" s="184"/>
      <c r="P69" s="185">
        <f>VLOOKUP(N69,商品价格表!B3:D2233,3,0)</f>
        <v>0</v>
      </c>
      <c r="Q69" s="183" t="s">
        <v>6</v>
      </c>
      <c r="R69" s="183" t="s">
        <v>7</v>
      </c>
      <c r="S69" s="184"/>
      <c r="T69" s="188">
        <f>VLOOKUP(R69,商品价格表!B3:D2233,3,0)</f>
        <v>0</v>
      </c>
      <c r="U69" s="182" t="s">
        <v>6</v>
      </c>
      <c r="V69" s="189" t="s">
        <v>7</v>
      </c>
      <c r="W69" s="184"/>
      <c r="X69" s="185">
        <f>VLOOKUP(V69,商品价格表!B3:D2233,3,0)</f>
        <v>0</v>
      </c>
      <c r="Y69" s="183" t="s">
        <v>6</v>
      </c>
      <c r="Z69" s="183" t="s">
        <v>7</v>
      </c>
      <c r="AA69" s="184"/>
      <c r="AB69" s="192">
        <f>VLOOKUP(Z69,商品价格表!B3:D2233,3,0)</f>
        <v>0</v>
      </c>
    </row>
    <row r="70" ht="14.25" outlineLevel="1" spans="1:28">
      <c r="A70" s="174">
        <v>68</v>
      </c>
      <c r="B70" s="175"/>
      <c r="C70" s="176"/>
      <c r="D70" s="177">
        <f t="shared" si="1"/>
        <v>0</v>
      </c>
      <c r="E70" s="182" t="s">
        <v>6</v>
      </c>
      <c r="F70" s="183" t="s">
        <v>7</v>
      </c>
      <c r="G70" s="184"/>
      <c r="H70" s="185">
        <f>VLOOKUP(F70,商品价格表!B3:D223,3,0)</f>
        <v>0</v>
      </c>
      <c r="I70" s="183" t="s">
        <v>6</v>
      </c>
      <c r="J70" s="183" t="s">
        <v>7</v>
      </c>
      <c r="K70" s="184"/>
      <c r="L70" s="188">
        <f>VLOOKUP(J70,商品价格表!B3:D2233,3,0)</f>
        <v>0</v>
      </c>
      <c r="M70" s="182" t="s">
        <v>6</v>
      </c>
      <c r="N70" s="183" t="s">
        <v>7</v>
      </c>
      <c r="O70" s="184"/>
      <c r="P70" s="185">
        <f>VLOOKUP(N70,商品价格表!B3:D2233,3,0)</f>
        <v>0</v>
      </c>
      <c r="Q70" s="183" t="s">
        <v>6</v>
      </c>
      <c r="R70" s="183" t="s">
        <v>7</v>
      </c>
      <c r="S70" s="184"/>
      <c r="T70" s="188">
        <f>VLOOKUP(R70,商品价格表!B3:D2233,3,0)</f>
        <v>0</v>
      </c>
      <c r="U70" s="182" t="s">
        <v>6</v>
      </c>
      <c r="V70" s="189" t="s">
        <v>7</v>
      </c>
      <c r="W70" s="184"/>
      <c r="X70" s="185">
        <f>VLOOKUP(V70,商品价格表!B3:D2233,3,0)</f>
        <v>0</v>
      </c>
      <c r="Y70" s="183" t="s">
        <v>6</v>
      </c>
      <c r="Z70" s="183" t="s">
        <v>7</v>
      </c>
      <c r="AA70" s="184"/>
      <c r="AB70" s="192">
        <f>VLOOKUP(Z70,商品价格表!B3:D2233,3,0)</f>
        <v>0</v>
      </c>
    </row>
    <row r="71" ht="14.25" outlineLevel="1" spans="1:28">
      <c r="A71" s="174">
        <v>69</v>
      </c>
      <c r="B71" s="175"/>
      <c r="C71" s="176"/>
      <c r="D71" s="177">
        <f t="shared" si="1"/>
        <v>0</v>
      </c>
      <c r="E71" s="182" t="s">
        <v>6</v>
      </c>
      <c r="F71" s="183" t="s">
        <v>7</v>
      </c>
      <c r="G71" s="184"/>
      <c r="H71" s="185">
        <f>VLOOKUP(F71,商品价格表!B3:D223,3,0)</f>
        <v>0</v>
      </c>
      <c r="I71" s="183" t="s">
        <v>6</v>
      </c>
      <c r="J71" s="183" t="s">
        <v>7</v>
      </c>
      <c r="K71" s="184"/>
      <c r="L71" s="188">
        <f>VLOOKUP(J71,商品价格表!B3:D2233,3,0)</f>
        <v>0</v>
      </c>
      <c r="M71" s="182" t="s">
        <v>6</v>
      </c>
      <c r="N71" s="183" t="s">
        <v>7</v>
      </c>
      <c r="O71" s="184"/>
      <c r="P71" s="185">
        <f>VLOOKUP(N71,商品价格表!B3:D2233,3,0)</f>
        <v>0</v>
      </c>
      <c r="Q71" s="183" t="s">
        <v>6</v>
      </c>
      <c r="R71" s="183" t="s">
        <v>7</v>
      </c>
      <c r="S71" s="184"/>
      <c r="T71" s="188">
        <f>VLOOKUP(R71,商品价格表!B3:D2233,3,0)</f>
        <v>0</v>
      </c>
      <c r="U71" s="182" t="s">
        <v>6</v>
      </c>
      <c r="V71" s="189" t="s">
        <v>7</v>
      </c>
      <c r="W71" s="184"/>
      <c r="X71" s="185">
        <f>VLOOKUP(V71,商品价格表!B3:D2233,3,0)</f>
        <v>0</v>
      </c>
      <c r="Y71" s="183" t="s">
        <v>6</v>
      </c>
      <c r="Z71" s="183" t="s">
        <v>7</v>
      </c>
      <c r="AA71" s="184"/>
      <c r="AB71" s="192">
        <f>VLOOKUP(Z71,商品价格表!B3:D2233,3,0)</f>
        <v>0</v>
      </c>
    </row>
    <row r="72" ht="14.25" outlineLevel="1" spans="1:28">
      <c r="A72" s="174">
        <v>70</v>
      </c>
      <c r="B72" s="175"/>
      <c r="C72" s="176"/>
      <c r="D72" s="177">
        <f t="shared" si="1"/>
        <v>0</v>
      </c>
      <c r="E72" s="182" t="s">
        <v>6</v>
      </c>
      <c r="F72" s="183" t="s">
        <v>7</v>
      </c>
      <c r="G72" s="184"/>
      <c r="H72" s="185">
        <f>VLOOKUP(F72,商品价格表!B3:D223,3,0)</f>
        <v>0</v>
      </c>
      <c r="I72" s="183" t="s">
        <v>6</v>
      </c>
      <c r="J72" s="183" t="s">
        <v>7</v>
      </c>
      <c r="K72" s="184"/>
      <c r="L72" s="188">
        <f>VLOOKUP(J72,商品价格表!B3:D2233,3,0)</f>
        <v>0</v>
      </c>
      <c r="M72" s="182" t="s">
        <v>6</v>
      </c>
      <c r="N72" s="183" t="s">
        <v>7</v>
      </c>
      <c r="O72" s="184"/>
      <c r="P72" s="185">
        <f>VLOOKUP(N72,商品价格表!B3:D2233,3,0)</f>
        <v>0</v>
      </c>
      <c r="Q72" s="183" t="s">
        <v>6</v>
      </c>
      <c r="R72" s="183" t="s">
        <v>7</v>
      </c>
      <c r="S72" s="184"/>
      <c r="T72" s="188">
        <f>VLOOKUP(R72,商品价格表!B3:D2233,3,0)</f>
        <v>0</v>
      </c>
      <c r="U72" s="182" t="s">
        <v>6</v>
      </c>
      <c r="V72" s="189" t="s">
        <v>7</v>
      </c>
      <c r="W72" s="184"/>
      <c r="X72" s="185">
        <f>VLOOKUP(V72,商品价格表!B3:D2233,3,0)</f>
        <v>0</v>
      </c>
      <c r="Y72" s="183" t="s">
        <v>6</v>
      </c>
      <c r="Z72" s="183" t="s">
        <v>7</v>
      </c>
      <c r="AA72" s="184"/>
      <c r="AB72" s="192">
        <f>VLOOKUP(Z72,商品价格表!B3:D2233,3,0)</f>
        <v>0</v>
      </c>
    </row>
    <row r="73" ht="14.25" outlineLevel="1" spans="1:28">
      <c r="A73" s="174">
        <v>71</v>
      </c>
      <c r="B73" s="175"/>
      <c r="C73" s="176"/>
      <c r="D73" s="177">
        <f t="shared" si="1"/>
        <v>0</v>
      </c>
      <c r="E73" s="182" t="s">
        <v>6</v>
      </c>
      <c r="F73" s="183" t="s">
        <v>7</v>
      </c>
      <c r="G73" s="184"/>
      <c r="H73" s="185">
        <f>VLOOKUP(F73,商品价格表!B3:D223,3,0)</f>
        <v>0</v>
      </c>
      <c r="I73" s="183" t="s">
        <v>6</v>
      </c>
      <c r="J73" s="183" t="s">
        <v>7</v>
      </c>
      <c r="K73" s="184"/>
      <c r="L73" s="188">
        <f>VLOOKUP(J73,商品价格表!B3:D2233,3,0)</f>
        <v>0</v>
      </c>
      <c r="M73" s="182" t="s">
        <v>6</v>
      </c>
      <c r="N73" s="183" t="s">
        <v>7</v>
      </c>
      <c r="O73" s="184"/>
      <c r="P73" s="185">
        <f>VLOOKUP(N73,商品价格表!B3:D2233,3,0)</f>
        <v>0</v>
      </c>
      <c r="Q73" s="183" t="s">
        <v>6</v>
      </c>
      <c r="R73" s="183" t="s">
        <v>7</v>
      </c>
      <c r="S73" s="184"/>
      <c r="T73" s="188">
        <f>VLOOKUP(R73,商品价格表!B3:D2233,3,0)</f>
        <v>0</v>
      </c>
      <c r="U73" s="182" t="s">
        <v>6</v>
      </c>
      <c r="V73" s="189" t="s">
        <v>7</v>
      </c>
      <c r="W73" s="184"/>
      <c r="X73" s="185">
        <f>VLOOKUP(V73,商品价格表!B3:D2233,3,0)</f>
        <v>0</v>
      </c>
      <c r="Y73" s="183" t="s">
        <v>6</v>
      </c>
      <c r="Z73" s="183" t="s">
        <v>7</v>
      </c>
      <c r="AA73" s="184"/>
      <c r="AB73" s="192">
        <f>VLOOKUP(Z73,商品价格表!B3:D2233,3,0)</f>
        <v>0</v>
      </c>
    </row>
    <row r="74" ht="14.25" outlineLevel="1" spans="1:28">
      <c r="A74" s="174">
        <v>72</v>
      </c>
      <c r="B74" s="175"/>
      <c r="C74" s="176"/>
      <c r="D74" s="177">
        <f t="shared" si="1"/>
        <v>0</v>
      </c>
      <c r="E74" s="182" t="s">
        <v>6</v>
      </c>
      <c r="F74" s="183" t="s">
        <v>7</v>
      </c>
      <c r="G74" s="184"/>
      <c r="H74" s="185">
        <f>VLOOKUP(F74,商品价格表!B3:D223,3,0)</f>
        <v>0</v>
      </c>
      <c r="I74" s="183" t="s">
        <v>6</v>
      </c>
      <c r="J74" s="183" t="s">
        <v>7</v>
      </c>
      <c r="K74" s="184"/>
      <c r="L74" s="188">
        <f>VLOOKUP(J74,商品价格表!B3:D2233,3,0)</f>
        <v>0</v>
      </c>
      <c r="M74" s="182" t="s">
        <v>6</v>
      </c>
      <c r="N74" s="183" t="s">
        <v>7</v>
      </c>
      <c r="O74" s="184"/>
      <c r="P74" s="185">
        <f>VLOOKUP(N74,商品价格表!B3:D2233,3,0)</f>
        <v>0</v>
      </c>
      <c r="Q74" s="183" t="s">
        <v>6</v>
      </c>
      <c r="R74" s="183" t="s">
        <v>7</v>
      </c>
      <c r="S74" s="184"/>
      <c r="T74" s="188">
        <f>VLOOKUP(R74,商品价格表!B3:D2233,3,0)</f>
        <v>0</v>
      </c>
      <c r="U74" s="182" t="s">
        <v>6</v>
      </c>
      <c r="V74" s="189" t="s">
        <v>7</v>
      </c>
      <c r="W74" s="184"/>
      <c r="X74" s="185">
        <f>VLOOKUP(V74,商品价格表!B3:D2233,3,0)</f>
        <v>0</v>
      </c>
      <c r="Y74" s="183" t="s">
        <v>6</v>
      </c>
      <c r="Z74" s="183" t="s">
        <v>7</v>
      </c>
      <c r="AA74" s="184"/>
      <c r="AB74" s="192">
        <f>VLOOKUP(Z74,商品价格表!B3:D2233,3,0)</f>
        <v>0</v>
      </c>
    </row>
    <row r="75" ht="14.25" outlineLevel="1" spans="1:28">
      <c r="A75" s="174">
        <v>73</v>
      </c>
      <c r="B75" s="175"/>
      <c r="C75" s="176"/>
      <c r="D75" s="177">
        <f t="shared" si="1"/>
        <v>0</v>
      </c>
      <c r="E75" s="182" t="s">
        <v>6</v>
      </c>
      <c r="F75" s="183" t="s">
        <v>7</v>
      </c>
      <c r="G75" s="184"/>
      <c r="H75" s="185">
        <f>VLOOKUP(F75,商品价格表!B3:D223,3,0)</f>
        <v>0</v>
      </c>
      <c r="I75" s="183" t="s">
        <v>6</v>
      </c>
      <c r="J75" s="183" t="s">
        <v>7</v>
      </c>
      <c r="K75" s="184"/>
      <c r="L75" s="188">
        <f>VLOOKUP(J75,商品价格表!B3:D2233,3,0)</f>
        <v>0</v>
      </c>
      <c r="M75" s="182" t="s">
        <v>6</v>
      </c>
      <c r="N75" s="183" t="s">
        <v>7</v>
      </c>
      <c r="O75" s="184"/>
      <c r="P75" s="185">
        <f>VLOOKUP(N75,商品价格表!B3:D2233,3,0)</f>
        <v>0</v>
      </c>
      <c r="Q75" s="183" t="s">
        <v>6</v>
      </c>
      <c r="R75" s="183" t="s">
        <v>7</v>
      </c>
      <c r="S75" s="184"/>
      <c r="T75" s="188">
        <f>VLOOKUP(R75,商品价格表!B3:D2233,3,0)</f>
        <v>0</v>
      </c>
      <c r="U75" s="182" t="s">
        <v>6</v>
      </c>
      <c r="V75" s="189" t="s">
        <v>7</v>
      </c>
      <c r="W75" s="184"/>
      <c r="X75" s="185">
        <f>VLOOKUP(V75,商品价格表!B3:D2233,3,0)</f>
        <v>0</v>
      </c>
      <c r="Y75" s="183" t="s">
        <v>6</v>
      </c>
      <c r="Z75" s="183" t="s">
        <v>7</v>
      </c>
      <c r="AA75" s="184"/>
      <c r="AB75" s="192">
        <f>VLOOKUP(Z75,商品价格表!B3:D2233,3,0)</f>
        <v>0</v>
      </c>
    </row>
    <row r="76" ht="14.25" outlineLevel="1" spans="1:28">
      <c r="A76" s="174">
        <v>74</v>
      </c>
      <c r="B76" s="175"/>
      <c r="C76" s="176"/>
      <c r="D76" s="177">
        <f t="shared" si="1"/>
        <v>0</v>
      </c>
      <c r="E76" s="182" t="s">
        <v>6</v>
      </c>
      <c r="F76" s="183" t="s">
        <v>7</v>
      </c>
      <c r="G76" s="184"/>
      <c r="H76" s="185">
        <f>VLOOKUP(F76,商品价格表!B3:D223,3,0)</f>
        <v>0</v>
      </c>
      <c r="I76" s="183" t="s">
        <v>6</v>
      </c>
      <c r="J76" s="183" t="s">
        <v>7</v>
      </c>
      <c r="K76" s="184"/>
      <c r="L76" s="188">
        <f>VLOOKUP(J76,商品价格表!B3:D2233,3,0)</f>
        <v>0</v>
      </c>
      <c r="M76" s="182" t="s">
        <v>6</v>
      </c>
      <c r="N76" s="183" t="s">
        <v>7</v>
      </c>
      <c r="O76" s="184"/>
      <c r="P76" s="185">
        <f>VLOOKUP(N76,商品价格表!B3:D2233,3,0)</f>
        <v>0</v>
      </c>
      <c r="Q76" s="183" t="s">
        <v>6</v>
      </c>
      <c r="R76" s="183" t="s">
        <v>7</v>
      </c>
      <c r="S76" s="184"/>
      <c r="T76" s="188">
        <f>VLOOKUP(R76,商品价格表!B3:D2233,3,0)</f>
        <v>0</v>
      </c>
      <c r="U76" s="182" t="s">
        <v>6</v>
      </c>
      <c r="V76" s="189" t="s">
        <v>7</v>
      </c>
      <c r="W76" s="184"/>
      <c r="X76" s="185">
        <f>VLOOKUP(V76,商品价格表!B3:D2233,3,0)</f>
        <v>0</v>
      </c>
      <c r="Y76" s="183" t="s">
        <v>6</v>
      </c>
      <c r="Z76" s="183" t="s">
        <v>7</v>
      </c>
      <c r="AA76" s="184"/>
      <c r="AB76" s="192">
        <f>VLOOKUP(Z76,商品价格表!B3:D2233,3,0)</f>
        <v>0</v>
      </c>
    </row>
    <row r="77" ht="14.25" outlineLevel="1" spans="1:28">
      <c r="A77" s="174">
        <v>75</v>
      </c>
      <c r="B77" s="175"/>
      <c r="C77" s="176"/>
      <c r="D77" s="177">
        <f t="shared" si="1"/>
        <v>0</v>
      </c>
      <c r="E77" s="182" t="s">
        <v>6</v>
      </c>
      <c r="F77" s="183" t="s">
        <v>7</v>
      </c>
      <c r="G77" s="184"/>
      <c r="H77" s="185">
        <f>VLOOKUP(F77,商品价格表!B3:D223,3,0)</f>
        <v>0</v>
      </c>
      <c r="I77" s="183" t="s">
        <v>6</v>
      </c>
      <c r="J77" s="183" t="s">
        <v>7</v>
      </c>
      <c r="K77" s="184"/>
      <c r="L77" s="188">
        <f>VLOOKUP(J77,商品价格表!B3:D2233,3,0)</f>
        <v>0</v>
      </c>
      <c r="M77" s="182" t="s">
        <v>6</v>
      </c>
      <c r="N77" s="183" t="s">
        <v>7</v>
      </c>
      <c r="O77" s="184"/>
      <c r="P77" s="185">
        <f>VLOOKUP(N77,商品价格表!B3:D2233,3,0)</f>
        <v>0</v>
      </c>
      <c r="Q77" s="183" t="s">
        <v>6</v>
      </c>
      <c r="R77" s="183" t="s">
        <v>7</v>
      </c>
      <c r="S77" s="184"/>
      <c r="T77" s="188">
        <f>VLOOKUP(R77,商品价格表!B3:D2233,3,0)</f>
        <v>0</v>
      </c>
      <c r="U77" s="182" t="s">
        <v>6</v>
      </c>
      <c r="V77" s="189" t="s">
        <v>7</v>
      </c>
      <c r="W77" s="184"/>
      <c r="X77" s="185">
        <f>VLOOKUP(V77,商品价格表!B3:D2233,3,0)</f>
        <v>0</v>
      </c>
      <c r="Y77" s="183" t="s">
        <v>6</v>
      </c>
      <c r="Z77" s="183" t="s">
        <v>7</v>
      </c>
      <c r="AA77" s="184"/>
      <c r="AB77" s="192">
        <f>VLOOKUP(Z77,商品价格表!B3:D2233,3,0)</f>
        <v>0</v>
      </c>
    </row>
    <row r="78" ht="14.25" outlineLevel="1" spans="1:28">
      <c r="A78" s="174">
        <v>76</v>
      </c>
      <c r="B78" s="175"/>
      <c r="C78" s="176"/>
      <c r="D78" s="177">
        <f t="shared" si="1"/>
        <v>0</v>
      </c>
      <c r="E78" s="182" t="s">
        <v>6</v>
      </c>
      <c r="F78" s="183" t="s">
        <v>7</v>
      </c>
      <c r="G78" s="184"/>
      <c r="H78" s="185">
        <f>VLOOKUP(F78,商品价格表!B3:D223,3,0)</f>
        <v>0</v>
      </c>
      <c r="I78" s="183" t="s">
        <v>6</v>
      </c>
      <c r="J78" s="183" t="s">
        <v>7</v>
      </c>
      <c r="K78" s="184"/>
      <c r="L78" s="188">
        <f>VLOOKUP(J78,商品价格表!B3:D2233,3,0)</f>
        <v>0</v>
      </c>
      <c r="M78" s="182" t="s">
        <v>6</v>
      </c>
      <c r="N78" s="183" t="s">
        <v>7</v>
      </c>
      <c r="O78" s="184"/>
      <c r="P78" s="185">
        <f>VLOOKUP(N78,商品价格表!B3:D2233,3,0)</f>
        <v>0</v>
      </c>
      <c r="Q78" s="183" t="s">
        <v>6</v>
      </c>
      <c r="R78" s="183" t="s">
        <v>7</v>
      </c>
      <c r="S78" s="184"/>
      <c r="T78" s="188">
        <f>VLOOKUP(R78,商品价格表!B3:D2233,3,0)</f>
        <v>0</v>
      </c>
      <c r="U78" s="182" t="s">
        <v>6</v>
      </c>
      <c r="V78" s="189" t="s">
        <v>7</v>
      </c>
      <c r="W78" s="184"/>
      <c r="X78" s="185">
        <f>VLOOKUP(V78,商品价格表!B3:D2233,3,0)</f>
        <v>0</v>
      </c>
      <c r="Y78" s="183" t="s">
        <v>6</v>
      </c>
      <c r="Z78" s="183" t="s">
        <v>7</v>
      </c>
      <c r="AA78" s="184"/>
      <c r="AB78" s="192">
        <f>VLOOKUP(Z78,商品价格表!B3:D2233,3,0)</f>
        <v>0</v>
      </c>
    </row>
    <row r="79" ht="14.25" outlineLevel="1" spans="1:28">
      <c r="A79" s="174">
        <v>77</v>
      </c>
      <c r="B79" s="175"/>
      <c r="C79" s="176"/>
      <c r="D79" s="177">
        <f t="shared" si="1"/>
        <v>0</v>
      </c>
      <c r="E79" s="182" t="s">
        <v>6</v>
      </c>
      <c r="F79" s="183" t="s">
        <v>7</v>
      </c>
      <c r="G79" s="184"/>
      <c r="H79" s="185">
        <f>VLOOKUP(F79,商品价格表!B3:D223,3,0)</f>
        <v>0</v>
      </c>
      <c r="I79" s="183" t="s">
        <v>6</v>
      </c>
      <c r="J79" s="183" t="s">
        <v>7</v>
      </c>
      <c r="K79" s="184"/>
      <c r="L79" s="188">
        <f>VLOOKUP(J79,商品价格表!B3:D2233,3,0)</f>
        <v>0</v>
      </c>
      <c r="M79" s="182" t="s">
        <v>6</v>
      </c>
      <c r="N79" s="183" t="s">
        <v>7</v>
      </c>
      <c r="O79" s="184"/>
      <c r="P79" s="185">
        <f>VLOOKUP(N79,商品价格表!B3:D2233,3,0)</f>
        <v>0</v>
      </c>
      <c r="Q79" s="183" t="s">
        <v>6</v>
      </c>
      <c r="R79" s="183" t="s">
        <v>7</v>
      </c>
      <c r="S79" s="184"/>
      <c r="T79" s="188">
        <f>VLOOKUP(R79,商品价格表!B3:D2233,3,0)</f>
        <v>0</v>
      </c>
      <c r="U79" s="182" t="s">
        <v>6</v>
      </c>
      <c r="V79" s="189" t="s">
        <v>7</v>
      </c>
      <c r="W79" s="184"/>
      <c r="X79" s="185">
        <f>VLOOKUP(V79,商品价格表!B3:D2233,3,0)</f>
        <v>0</v>
      </c>
      <c r="Y79" s="183" t="s">
        <v>6</v>
      </c>
      <c r="Z79" s="183" t="s">
        <v>7</v>
      </c>
      <c r="AA79" s="184"/>
      <c r="AB79" s="192">
        <f>VLOOKUP(Z79,商品价格表!B3:D2233,3,0)</f>
        <v>0</v>
      </c>
    </row>
    <row r="80" ht="14.25" outlineLevel="1" spans="1:28">
      <c r="A80" s="174">
        <v>78</v>
      </c>
      <c r="B80" s="175"/>
      <c r="C80" s="176"/>
      <c r="D80" s="177">
        <f t="shared" si="1"/>
        <v>0</v>
      </c>
      <c r="E80" s="182" t="s">
        <v>6</v>
      </c>
      <c r="F80" s="183" t="s">
        <v>7</v>
      </c>
      <c r="G80" s="184"/>
      <c r="H80" s="185">
        <f>VLOOKUP(F80,商品价格表!B3:D223,3,0)</f>
        <v>0</v>
      </c>
      <c r="I80" s="183" t="s">
        <v>6</v>
      </c>
      <c r="J80" s="183" t="s">
        <v>7</v>
      </c>
      <c r="K80" s="184"/>
      <c r="L80" s="188">
        <f>VLOOKUP(J80,商品价格表!B3:D2233,3,0)</f>
        <v>0</v>
      </c>
      <c r="M80" s="182" t="s">
        <v>6</v>
      </c>
      <c r="N80" s="183" t="s">
        <v>7</v>
      </c>
      <c r="O80" s="184"/>
      <c r="P80" s="185">
        <f>VLOOKUP(N80,商品价格表!B3:D2233,3,0)</f>
        <v>0</v>
      </c>
      <c r="Q80" s="183" t="s">
        <v>6</v>
      </c>
      <c r="R80" s="183" t="s">
        <v>7</v>
      </c>
      <c r="S80" s="184"/>
      <c r="T80" s="188">
        <f>VLOOKUP(R80,商品价格表!B3:D2233,3,0)</f>
        <v>0</v>
      </c>
      <c r="U80" s="182" t="s">
        <v>6</v>
      </c>
      <c r="V80" s="189" t="s">
        <v>7</v>
      </c>
      <c r="W80" s="184"/>
      <c r="X80" s="185">
        <f>VLOOKUP(V80,商品价格表!B3:D2233,3,0)</f>
        <v>0</v>
      </c>
      <c r="Y80" s="183" t="s">
        <v>6</v>
      </c>
      <c r="Z80" s="183" t="s">
        <v>7</v>
      </c>
      <c r="AA80" s="184"/>
      <c r="AB80" s="192">
        <f>VLOOKUP(Z80,商品价格表!B3:D2233,3,0)</f>
        <v>0</v>
      </c>
    </row>
    <row r="81" ht="14.25" outlineLevel="1" spans="1:28">
      <c r="A81" s="174">
        <v>79</v>
      </c>
      <c r="B81" s="175"/>
      <c r="C81" s="176"/>
      <c r="D81" s="177">
        <f t="shared" si="1"/>
        <v>0</v>
      </c>
      <c r="E81" s="182" t="s">
        <v>6</v>
      </c>
      <c r="F81" s="183" t="s">
        <v>7</v>
      </c>
      <c r="G81" s="184"/>
      <c r="H81" s="185">
        <f>VLOOKUP(F81,商品价格表!B3:D223,3,0)</f>
        <v>0</v>
      </c>
      <c r="I81" s="183" t="s">
        <v>6</v>
      </c>
      <c r="J81" s="183" t="s">
        <v>7</v>
      </c>
      <c r="K81" s="184"/>
      <c r="L81" s="188">
        <f>VLOOKUP(J81,商品价格表!B3:D2233,3,0)</f>
        <v>0</v>
      </c>
      <c r="M81" s="182" t="s">
        <v>6</v>
      </c>
      <c r="N81" s="183" t="s">
        <v>7</v>
      </c>
      <c r="O81" s="184"/>
      <c r="P81" s="185">
        <f>VLOOKUP(N81,商品价格表!B3:D2233,3,0)</f>
        <v>0</v>
      </c>
      <c r="Q81" s="183" t="s">
        <v>6</v>
      </c>
      <c r="R81" s="183" t="s">
        <v>7</v>
      </c>
      <c r="S81" s="184"/>
      <c r="T81" s="188">
        <f>VLOOKUP(R81,商品价格表!B3:D2233,3,0)</f>
        <v>0</v>
      </c>
      <c r="U81" s="182" t="s">
        <v>6</v>
      </c>
      <c r="V81" s="189" t="s">
        <v>7</v>
      </c>
      <c r="W81" s="184"/>
      <c r="X81" s="185">
        <f>VLOOKUP(V81,商品价格表!B3:D2233,3,0)</f>
        <v>0</v>
      </c>
      <c r="Y81" s="183" t="s">
        <v>6</v>
      </c>
      <c r="Z81" s="183" t="s">
        <v>7</v>
      </c>
      <c r="AA81" s="184"/>
      <c r="AB81" s="192">
        <f>VLOOKUP(Z81,商品价格表!B3:D2233,3,0)</f>
        <v>0</v>
      </c>
    </row>
    <row r="82" ht="14.25" outlineLevel="1" spans="1:28">
      <c r="A82" s="174">
        <v>80</v>
      </c>
      <c r="B82" s="175"/>
      <c r="C82" s="176"/>
      <c r="D82" s="177">
        <f t="shared" si="1"/>
        <v>0</v>
      </c>
      <c r="E82" s="182" t="s">
        <v>6</v>
      </c>
      <c r="F82" s="183" t="s">
        <v>7</v>
      </c>
      <c r="G82" s="184"/>
      <c r="H82" s="185">
        <f>VLOOKUP(F82,商品价格表!B3:D223,3,0)</f>
        <v>0</v>
      </c>
      <c r="I82" s="183" t="s">
        <v>6</v>
      </c>
      <c r="J82" s="183" t="s">
        <v>7</v>
      </c>
      <c r="K82" s="184"/>
      <c r="L82" s="188">
        <f>VLOOKUP(J82,商品价格表!B3:D2233,3,0)</f>
        <v>0</v>
      </c>
      <c r="M82" s="182" t="s">
        <v>6</v>
      </c>
      <c r="N82" s="183" t="s">
        <v>7</v>
      </c>
      <c r="O82" s="184"/>
      <c r="P82" s="185">
        <f>VLOOKUP(N82,商品价格表!B3:D2233,3,0)</f>
        <v>0</v>
      </c>
      <c r="Q82" s="183" t="s">
        <v>6</v>
      </c>
      <c r="R82" s="183" t="s">
        <v>7</v>
      </c>
      <c r="S82" s="184"/>
      <c r="T82" s="188">
        <f>VLOOKUP(R82,商品价格表!B3:D2233,3,0)</f>
        <v>0</v>
      </c>
      <c r="U82" s="182" t="s">
        <v>6</v>
      </c>
      <c r="V82" s="189" t="s">
        <v>7</v>
      </c>
      <c r="W82" s="184"/>
      <c r="X82" s="185">
        <f>VLOOKUP(V82,商品价格表!B3:D2233,3,0)</f>
        <v>0</v>
      </c>
      <c r="Y82" s="183" t="s">
        <v>6</v>
      </c>
      <c r="Z82" s="183" t="s">
        <v>7</v>
      </c>
      <c r="AA82" s="184"/>
      <c r="AB82" s="192">
        <f>VLOOKUP(Z82,商品价格表!B3:D2233,3,0)</f>
        <v>0</v>
      </c>
    </row>
    <row r="83" ht="14.25" outlineLevel="1" spans="1:28">
      <c r="A83" s="174">
        <v>81</v>
      </c>
      <c r="B83" s="175"/>
      <c r="C83" s="176"/>
      <c r="D83" s="177">
        <f t="shared" si="1"/>
        <v>0</v>
      </c>
      <c r="E83" s="182" t="s">
        <v>6</v>
      </c>
      <c r="F83" s="183" t="s">
        <v>7</v>
      </c>
      <c r="G83" s="184"/>
      <c r="H83" s="185">
        <f>VLOOKUP(F83,商品价格表!B3:D223,3,0)</f>
        <v>0</v>
      </c>
      <c r="I83" s="183" t="s">
        <v>6</v>
      </c>
      <c r="J83" s="183" t="s">
        <v>7</v>
      </c>
      <c r="K83" s="184"/>
      <c r="L83" s="188">
        <f>VLOOKUP(J83,商品价格表!B3:D2233,3,0)</f>
        <v>0</v>
      </c>
      <c r="M83" s="182" t="s">
        <v>6</v>
      </c>
      <c r="N83" s="183" t="s">
        <v>7</v>
      </c>
      <c r="O83" s="184"/>
      <c r="P83" s="185">
        <f>VLOOKUP(N83,商品价格表!B3:D2233,3,0)</f>
        <v>0</v>
      </c>
      <c r="Q83" s="183" t="s">
        <v>6</v>
      </c>
      <c r="R83" s="183" t="s">
        <v>7</v>
      </c>
      <c r="S83" s="184"/>
      <c r="T83" s="188">
        <f>VLOOKUP(R83,商品价格表!B3:D2233,3,0)</f>
        <v>0</v>
      </c>
      <c r="U83" s="182" t="s">
        <v>6</v>
      </c>
      <c r="V83" s="189" t="s">
        <v>7</v>
      </c>
      <c r="W83" s="184"/>
      <c r="X83" s="185">
        <f>VLOOKUP(V83,商品价格表!B3:D2233,3,0)</f>
        <v>0</v>
      </c>
      <c r="Y83" s="183" t="s">
        <v>6</v>
      </c>
      <c r="Z83" s="183" t="s">
        <v>7</v>
      </c>
      <c r="AA83" s="184"/>
      <c r="AB83" s="192">
        <f>VLOOKUP(Z83,商品价格表!B3:D2233,3,0)</f>
        <v>0</v>
      </c>
    </row>
    <row r="84" ht="14.25" outlineLevel="1" spans="1:28">
      <c r="A84" s="174">
        <v>82</v>
      </c>
      <c r="B84" s="175"/>
      <c r="C84" s="176"/>
      <c r="D84" s="177">
        <f t="shared" si="1"/>
        <v>0</v>
      </c>
      <c r="E84" s="182" t="s">
        <v>6</v>
      </c>
      <c r="F84" s="183" t="s">
        <v>7</v>
      </c>
      <c r="G84" s="184"/>
      <c r="H84" s="185">
        <f>VLOOKUP(F84,商品价格表!B3:D223,3,0)</f>
        <v>0</v>
      </c>
      <c r="I84" s="183" t="s">
        <v>6</v>
      </c>
      <c r="J84" s="183" t="s">
        <v>7</v>
      </c>
      <c r="K84" s="184"/>
      <c r="L84" s="188">
        <f>VLOOKUP(J84,商品价格表!B3:D2233,3,0)</f>
        <v>0</v>
      </c>
      <c r="M84" s="182" t="s">
        <v>6</v>
      </c>
      <c r="N84" s="183" t="s">
        <v>7</v>
      </c>
      <c r="O84" s="184"/>
      <c r="P84" s="185">
        <f>VLOOKUP(N84,商品价格表!B3:D2233,3,0)</f>
        <v>0</v>
      </c>
      <c r="Q84" s="183" t="s">
        <v>6</v>
      </c>
      <c r="R84" s="183" t="s">
        <v>7</v>
      </c>
      <c r="S84" s="184"/>
      <c r="T84" s="188">
        <f>VLOOKUP(R84,商品价格表!B3:D2233,3,0)</f>
        <v>0</v>
      </c>
      <c r="U84" s="182" t="s">
        <v>6</v>
      </c>
      <c r="V84" s="189" t="s">
        <v>7</v>
      </c>
      <c r="W84" s="184"/>
      <c r="X84" s="185">
        <f>VLOOKUP(V84,商品价格表!B3:D2233,3,0)</f>
        <v>0</v>
      </c>
      <c r="Y84" s="183" t="s">
        <v>6</v>
      </c>
      <c r="Z84" s="183" t="s">
        <v>7</v>
      </c>
      <c r="AA84" s="184"/>
      <c r="AB84" s="192">
        <f>VLOOKUP(Z84,商品价格表!B3:D2233,3,0)</f>
        <v>0</v>
      </c>
    </row>
    <row r="85" ht="14.25" outlineLevel="1" spans="1:28">
      <c r="A85" s="174">
        <v>83</v>
      </c>
      <c r="B85" s="175"/>
      <c r="C85" s="176"/>
      <c r="D85" s="177">
        <f t="shared" si="1"/>
        <v>0</v>
      </c>
      <c r="E85" s="182" t="s">
        <v>6</v>
      </c>
      <c r="F85" s="183" t="s">
        <v>7</v>
      </c>
      <c r="G85" s="184"/>
      <c r="H85" s="185">
        <f>VLOOKUP(F85,商品价格表!B3:D223,3,0)</f>
        <v>0</v>
      </c>
      <c r="I85" s="183" t="s">
        <v>6</v>
      </c>
      <c r="J85" s="183" t="s">
        <v>7</v>
      </c>
      <c r="K85" s="184"/>
      <c r="L85" s="188">
        <f>VLOOKUP(J85,商品价格表!B3:D2233,3,0)</f>
        <v>0</v>
      </c>
      <c r="M85" s="182" t="s">
        <v>6</v>
      </c>
      <c r="N85" s="183" t="s">
        <v>7</v>
      </c>
      <c r="O85" s="184"/>
      <c r="P85" s="185">
        <f>VLOOKUP(N85,商品价格表!B3:D2233,3,0)</f>
        <v>0</v>
      </c>
      <c r="Q85" s="183" t="s">
        <v>6</v>
      </c>
      <c r="R85" s="183" t="s">
        <v>7</v>
      </c>
      <c r="S85" s="184"/>
      <c r="T85" s="188">
        <f>VLOOKUP(R85,商品价格表!B3:D2233,3,0)</f>
        <v>0</v>
      </c>
      <c r="U85" s="182" t="s">
        <v>6</v>
      </c>
      <c r="V85" s="189" t="s">
        <v>7</v>
      </c>
      <c r="W85" s="184"/>
      <c r="X85" s="185">
        <f>VLOOKUP(V85,商品价格表!B3:D2233,3,0)</f>
        <v>0</v>
      </c>
      <c r="Y85" s="183" t="s">
        <v>6</v>
      </c>
      <c r="Z85" s="183" t="s">
        <v>7</v>
      </c>
      <c r="AA85" s="184"/>
      <c r="AB85" s="192">
        <f>VLOOKUP(Z85,商品价格表!B3:D2233,3,0)</f>
        <v>0</v>
      </c>
    </row>
    <row r="86" ht="14.25" outlineLevel="1" spans="1:28">
      <c r="A86" s="174">
        <v>84</v>
      </c>
      <c r="B86" s="175"/>
      <c r="C86" s="176"/>
      <c r="D86" s="177">
        <f t="shared" si="1"/>
        <v>0</v>
      </c>
      <c r="E86" s="182" t="s">
        <v>6</v>
      </c>
      <c r="F86" s="183" t="s">
        <v>7</v>
      </c>
      <c r="G86" s="184"/>
      <c r="H86" s="185">
        <f>VLOOKUP(F86,商品价格表!B3:D223,3,0)</f>
        <v>0</v>
      </c>
      <c r="I86" s="183" t="s">
        <v>6</v>
      </c>
      <c r="J86" s="183" t="s">
        <v>7</v>
      </c>
      <c r="K86" s="184"/>
      <c r="L86" s="188">
        <f>VLOOKUP(J86,商品价格表!B3:D2233,3,0)</f>
        <v>0</v>
      </c>
      <c r="M86" s="182" t="s">
        <v>6</v>
      </c>
      <c r="N86" s="183" t="s">
        <v>7</v>
      </c>
      <c r="O86" s="184"/>
      <c r="P86" s="185">
        <f>VLOOKUP(N86,商品价格表!B3:D2233,3,0)</f>
        <v>0</v>
      </c>
      <c r="Q86" s="183" t="s">
        <v>6</v>
      </c>
      <c r="R86" s="183" t="s">
        <v>7</v>
      </c>
      <c r="S86" s="184"/>
      <c r="T86" s="188">
        <f>VLOOKUP(R86,商品价格表!B3:D2233,3,0)</f>
        <v>0</v>
      </c>
      <c r="U86" s="182" t="s">
        <v>6</v>
      </c>
      <c r="V86" s="189" t="s">
        <v>7</v>
      </c>
      <c r="W86" s="184"/>
      <c r="X86" s="185">
        <f>VLOOKUP(V86,商品价格表!B3:D2233,3,0)</f>
        <v>0</v>
      </c>
      <c r="Y86" s="183" t="s">
        <v>6</v>
      </c>
      <c r="Z86" s="183" t="s">
        <v>7</v>
      </c>
      <c r="AA86" s="184"/>
      <c r="AB86" s="192">
        <f>VLOOKUP(Z86,商品价格表!B3:D2233,3,0)</f>
        <v>0</v>
      </c>
    </row>
    <row r="87" ht="14.25" outlineLevel="1" spans="1:28">
      <c r="A87" s="174">
        <v>85</v>
      </c>
      <c r="B87" s="175"/>
      <c r="C87" s="176"/>
      <c r="D87" s="177">
        <f t="shared" si="1"/>
        <v>0</v>
      </c>
      <c r="E87" s="182" t="s">
        <v>6</v>
      </c>
      <c r="F87" s="183" t="s">
        <v>7</v>
      </c>
      <c r="G87" s="184"/>
      <c r="H87" s="185">
        <f>VLOOKUP(F87,商品价格表!B3:D223,3,0)</f>
        <v>0</v>
      </c>
      <c r="I87" s="183" t="s">
        <v>6</v>
      </c>
      <c r="J87" s="183" t="s">
        <v>7</v>
      </c>
      <c r="K87" s="184"/>
      <c r="L87" s="188">
        <f>VLOOKUP(J87,商品价格表!B3:D2233,3,0)</f>
        <v>0</v>
      </c>
      <c r="M87" s="182" t="s">
        <v>6</v>
      </c>
      <c r="N87" s="183" t="s">
        <v>7</v>
      </c>
      <c r="O87" s="184"/>
      <c r="P87" s="185">
        <f>VLOOKUP(N87,商品价格表!B3:D2233,3,0)</f>
        <v>0</v>
      </c>
      <c r="Q87" s="183" t="s">
        <v>6</v>
      </c>
      <c r="R87" s="183" t="s">
        <v>7</v>
      </c>
      <c r="S87" s="184"/>
      <c r="T87" s="188">
        <f>VLOOKUP(R87,商品价格表!B3:D2233,3,0)</f>
        <v>0</v>
      </c>
      <c r="U87" s="182" t="s">
        <v>6</v>
      </c>
      <c r="V87" s="189" t="s">
        <v>7</v>
      </c>
      <c r="W87" s="184"/>
      <c r="X87" s="185">
        <f>VLOOKUP(V87,商品价格表!B3:D2233,3,0)</f>
        <v>0</v>
      </c>
      <c r="Y87" s="183" t="s">
        <v>6</v>
      </c>
      <c r="Z87" s="183" t="s">
        <v>7</v>
      </c>
      <c r="AA87" s="184"/>
      <c r="AB87" s="192">
        <f>VLOOKUP(Z87,商品价格表!B3:D2233,3,0)</f>
        <v>0</v>
      </c>
    </row>
    <row r="88" ht="14.25" outlineLevel="1" spans="1:28">
      <c r="A88" s="174">
        <v>86</v>
      </c>
      <c r="B88" s="175"/>
      <c r="C88" s="176"/>
      <c r="D88" s="177">
        <f t="shared" si="1"/>
        <v>0</v>
      </c>
      <c r="E88" s="182" t="s">
        <v>6</v>
      </c>
      <c r="F88" s="183" t="s">
        <v>7</v>
      </c>
      <c r="G88" s="184"/>
      <c r="H88" s="185">
        <f>VLOOKUP(F88,商品价格表!B3:D223,3,0)</f>
        <v>0</v>
      </c>
      <c r="I88" s="183" t="s">
        <v>6</v>
      </c>
      <c r="J88" s="183" t="s">
        <v>7</v>
      </c>
      <c r="K88" s="184"/>
      <c r="L88" s="188">
        <f>VLOOKUP(J88,商品价格表!B3:D2233,3,0)</f>
        <v>0</v>
      </c>
      <c r="M88" s="182" t="s">
        <v>6</v>
      </c>
      <c r="N88" s="183" t="s">
        <v>7</v>
      </c>
      <c r="O88" s="184"/>
      <c r="P88" s="185">
        <f>VLOOKUP(N88,商品价格表!B3:D2233,3,0)</f>
        <v>0</v>
      </c>
      <c r="Q88" s="183" t="s">
        <v>6</v>
      </c>
      <c r="R88" s="183" t="s">
        <v>7</v>
      </c>
      <c r="S88" s="184"/>
      <c r="T88" s="188">
        <f>VLOOKUP(R88,商品价格表!B3:D2233,3,0)</f>
        <v>0</v>
      </c>
      <c r="U88" s="182" t="s">
        <v>6</v>
      </c>
      <c r="V88" s="189" t="s">
        <v>7</v>
      </c>
      <c r="W88" s="184"/>
      <c r="X88" s="185">
        <f>VLOOKUP(V88,商品价格表!B3:D2233,3,0)</f>
        <v>0</v>
      </c>
      <c r="Y88" s="183" t="s">
        <v>6</v>
      </c>
      <c r="Z88" s="183" t="s">
        <v>7</v>
      </c>
      <c r="AA88" s="184"/>
      <c r="AB88" s="192">
        <f>VLOOKUP(Z88,商品价格表!B3:D2233,3,0)</f>
        <v>0</v>
      </c>
    </row>
    <row r="89" ht="14.25" outlineLevel="1" spans="1:28">
      <c r="A89" s="174">
        <v>87</v>
      </c>
      <c r="B89" s="175"/>
      <c r="C89" s="176"/>
      <c r="D89" s="177">
        <f t="shared" si="1"/>
        <v>0</v>
      </c>
      <c r="E89" s="182" t="s">
        <v>6</v>
      </c>
      <c r="F89" s="183" t="s">
        <v>7</v>
      </c>
      <c r="G89" s="184"/>
      <c r="H89" s="185">
        <f>VLOOKUP(F89,商品价格表!B3:D223,3,0)</f>
        <v>0</v>
      </c>
      <c r="I89" s="183" t="s">
        <v>6</v>
      </c>
      <c r="J89" s="183" t="s">
        <v>7</v>
      </c>
      <c r="K89" s="184"/>
      <c r="L89" s="188">
        <f>VLOOKUP(J89,商品价格表!B3:D2233,3,0)</f>
        <v>0</v>
      </c>
      <c r="M89" s="182" t="s">
        <v>6</v>
      </c>
      <c r="N89" s="183" t="s">
        <v>7</v>
      </c>
      <c r="O89" s="184"/>
      <c r="P89" s="185">
        <f>VLOOKUP(N89,商品价格表!B3:D2233,3,0)</f>
        <v>0</v>
      </c>
      <c r="Q89" s="183" t="s">
        <v>6</v>
      </c>
      <c r="R89" s="183" t="s">
        <v>7</v>
      </c>
      <c r="S89" s="184"/>
      <c r="T89" s="188">
        <f>VLOOKUP(R89,商品价格表!B3:D2233,3,0)</f>
        <v>0</v>
      </c>
      <c r="U89" s="182" t="s">
        <v>6</v>
      </c>
      <c r="V89" s="189" t="s">
        <v>7</v>
      </c>
      <c r="W89" s="184"/>
      <c r="X89" s="185">
        <f>VLOOKUP(V89,商品价格表!B3:D2233,3,0)</f>
        <v>0</v>
      </c>
      <c r="Y89" s="183" t="s">
        <v>6</v>
      </c>
      <c r="Z89" s="183" t="s">
        <v>7</v>
      </c>
      <c r="AA89" s="184"/>
      <c r="AB89" s="192">
        <f>VLOOKUP(Z89,商品价格表!B3:D2233,3,0)</f>
        <v>0</v>
      </c>
    </row>
    <row r="90" ht="14.25" outlineLevel="1" spans="1:28">
      <c r="A90" s="174">
        <v>88</v>
      </c>
      <c r="B90" s="175"/>
      <c r="C90" s="176"/>
      <c r="D90" s="177">
        <f t="shared" si="1"/>
        <v>0</v>
      </c>
      <c r="E90" s="182" t="s">
        <v>6</v>
      </c>
      <c r="F90" s="183" t="s">
        <v>7</v>
      </c>
      <c r="G90" s="184"/>
      <c r="H90" s="185">
        <f>VLOOKUP(F90,商品价格表!B3:D223,3,0)</f>
        <v>0</v>
      </c>
      <c r="I90" s="183" t="s">
        <v>6</v>
      </c>
      <c r="J90" s="183" t="s">
        <v>7</v>
      </c>
      <c r="K90" s="184"/>
      <c r="L90" s="188">
        <f>VLOOKUP(J90,商品价格表!B3:D2233,3,0)</f>
        <v>0</v>
      </c>
      <c r="M90" s="182" t="s">
        <v>6</v>
      </c>
      <c r="N90" s="183" t="s">
        <v>7</v>
      </c>
      <c r="O90" s="184"/>
      <c r="P90" s="185">
        <f>VLOOKUP(N90,商品价格表!B3:D2233,3,0)</f>
        <v>0</v>
      </c>
      <c r="Q90" s="183" t="s">
        <v>6</v>
      </c>
      <c r="R90" s="183" t="s">
        <v>7</v>
      </c>
      <c r="S90" s="184"/>
      <c r="T90" s="188">
        <f>VLOOKUP(R90,商品价格表!B3:D2233,3,0)</f>
        <v>0</v>
      </c>
      <c r="U90" s="182" t="s">
        <v>6</v>
      </c>
      <c r="V90" s="189" t="s">
        <v>7</v>
      </c>
      <c r="W90" s="184"/>
      <c r="X90" s="185">
        <f>VLOOKUP(V90,商品价格表!B3:D2233,3,0)</f>
        <v>0</v>
      </c>
      <c r="Y90" s="183" t="s">
        <v>6</v>
      </c>
      <c r="Z90" s="183" t="s">
        <v>7</v>
      </c>
      <c r="AA90" s="184"/>
      <c r="AB90" s="192">
        <f>VLOOKUP(Z90,商品价格表!B3:D2233,3,0)</f>
        <v>0</v>
      </c>
    </row>
    <row r="91" ht="14.25" outlineLevel="1" spans="1:28">
      <c r="A91" s="174">
        <v>89</v>
      </c>
      <c r="B91" s="175"/>
      <c r="C91" s="176"/>
      <c r="D91" s="177">
        <f t="shared" si="1"/>
        <v>0</v>
      </c>
      <c r="E91" s="182" t="s">
        <v>6</v>
      </c>
      <c r="F91" s="183" t="s">
        <v>7</v>
      </c>
      <c r="G91" s="184"/>
      <c r="H91" s="185">
        <f>VLOOKUP(F91,商品价格表!B3:D223,3,0)</f>
        <v>0</v>
      </c>
      <c r="I91" s="183" t="s">
        <v>6</v>
      </c>
      <c r="J91" s="183" t="s">
        <v>7</v>
      </c>
      <c r="K91" s="184"/>
      <c r="L91" s="188">
        <f>VLOOKUP(J91,商品价格表!B3:D2233,3,0)</f>
        <v>0</v>
      </c>
      <c r="M91" s="182" t="s">
        <v>6</v>
      </c>
      <c r="N91" s="183" t="s">
        <v>7</v>
      </c>
      <c r="O91" s="184"/>
      <c r="P91" s="185">
        <f>VLOOKUP(N91,商品价格表!B3:D2233,3,0)</f>
        <v>0</v>
      </c>
      <c r="Q91" s="183" t="s">
        <v>6</v>
      </c>
      <c r="R91" s="183" t="s">
        <v>7</v>
      </c>
      <c r="S91" s="184"/>
      <c r="T91" s="188">
        <f>VLOOKUP(R91,商品价格表!B3:D2233,3,0)</f>
        <v>0</v>
      </c>
      <c r="U91" s="182" t="s">
        <v>6</v>
      </c>
      <c r="V91" s="189" t="s">
        <v>7</v>
      </c>
      <c r="W91" s="184"/>
      <c r="X91" s="185">
        <f>VLOOKUP(V91,商品价格表!B3:D2233,3,0)</f>
        <v>0</v>
      </c>
      <c r="Y91" s="183" t="s">
        <v>6</v>
      </c>
      <c r="Z91" s="183" t="s">
        <v>7</v>
      </c>
      <c r="AA91" s="184"/>
      <c r="AB91" s="192">
        <f>VLOOKUP(Z91,商品价格表!B3:D2233,3,0)</f>
        <v>0</v>
      </c>
    </row>
    <row r="92" ht="14.25" outlineLevel="1" spans="1:28">
      <c r="A92" s="174">
        <v>90</v>
      </c>
      <c r="B92" s="175"/>
      <c r="C92" s="176"/>
      <c r="D92" s="177">
        <f t="shared" si="1"/>
        <v>0</v>
      </c>
      <c r="E92" s="182" t="s">
        <v>6</v>
      </c>
      <c r="F92" s="183" t="s">
        <v>7</v>
      </c>
      <c r="G92" s="184"/>
      <c r="H92" s="185">
        <f>VLOOKUP(F92,商品价格表!B3:D223,3,0)</f>
        <v>0</v>
      </c>
      <c r="I92" s="183" t="s">
        <v>6</v>
      </c>
      <c r="J92" s="183" t="s">
        <v>7</v>
      </c>
      <c r="K92" s="184"/>
      <c r="L92" s="188">
        <f>VLOOKUP(J92,商品价格表!B3:D2233,3,0)</f>
        <v>0</v>
      </c>
      <c r="M92" s="182" t="s">
        <v>6</v>
      </c>
      <c r="N92" s="183" t="s">
        <v>7</v>
      </c>
      <c r="O92" s="184"/>
      <c r="P92" s="185">
        <f>VLOOKUP(N92,商品价格表!B3:D2233,3,0)</f>
        <v>0</v>
      </c>
      <c r="Q92" s="183" t="s">
        <v>6</v>
      </c>
      <c r="R92" s="183" t="s">
        <v>7</v>
      </c>
      <c r="S92" s="184"/>
      <c r="T92" s="188">
        <f>VLOOKUP(R92,商品价格表!B3:D2233,3,0)</f>
        <v>0</v>
      </c>
      <c r="U92" s="182" t="s">
        <v>6</v>
      </c>
      <c r="V92" s="189" t="s">
        <v>7</v>
      </c>
      <c r="W92" s="184"/>
      <c r="X92" s="185">
        <f>VLOOKUP(V92,商品价格表!B3:D2233,3,0)</f>
        <v>0</v>
      </c>
      <c r="Y92" s="183" t="s">
        <v>6</v>
      </c>
      <c r="Z92" s="183" t="s">
        <v>7</v>
      </c>
      <c r="AA92" s="184"/>
      <c r="AB92" s="192">
        <f>VLOOKUP(Z92,商品价格表!B3:D2233,3,0)</f>
        <v>0</v>
      </c>
    </row>
    <row r="93" ht="14.25" outlineLevel="1" spans="1:28">
      <c r="A93" s="174">
        <v>91</v>
      </c>
      <c r="B93" s="175"/>
      <c r="C93" s="176"/>
      <c r="D93" s="177">
        <f t="shared" si="1"/>
        <v>0</v>
      </c>
      <c r="E93" s="182" t="s">
        <v>6</v>
      </c>
      <c r="F93" s="183" t="s">
        <v>7</v>
      </c>
      <c r="G93" s="184"/>
      <c r="H93" s="185">
        <f>VLOOKUP(F93,商品价格表!B3:D223,3,0)</f>
        <v>0</v>
      </c>
      <c r="I93" s="183" t="s">
        <v>6</v>
      </c>
      <c r="J93" s="183" t="s">
        <v>7</v>
      </c>
      <c r="K93" s="184"/>
      <c r="L93" s="188">
        <f>VLOOKUP(J93,商品价格表!B3:D2233,3,0)</f>
        <v>0</v>
      </c>
      <c r="M93" s="182" t="s">
        <v>6</v>
      </c>
      <c r="N93" s="183" t="s">
        <v>7</v>
      </c>
      <c r="O93" s="184"/>
      <c r="P93" s="185">
        <f>VLOOKUP(N93,商品价格表!B3:D2233,3,0)</f>
        <v>0</v>
      </c>
      <c r="Q93" s="183" t="s">
        <v>6</v>
      </c>
      <c r="R93" s="183" t="s">
        <v>7</v>
      </c>
      <c r="S93" s="184"/>
      <c r="T93" s="188">
        <f>VLOOKUP(R93,商品价格表!B3:D2233,3,0)</f>
        <v>0</v>
      </c>
      <c r="U93" s="182" t="s">
        <v>6</v>
      </c>
      <c r="V93" s="189" t="s">
        <v>7</v>
      </c>
      <c r="W93" s="184"/>
      <c r="X93" s="185">
        <f>VLOOKUP(V93,商品价格表!B3:D2233,3,0)</f>
        <v>0</v>
      </c>
      <c r="Y93" s="183" t="s">
        <v>6</v>
      </c>
      <c r="Z93" s="183" t="s">
        <v>7</v>
      </c>
      <c r="AA93" s="184"/>
      <c r="AB93" s="192">
        <f>VLOOKUP(Z93,商品价格表!B3:D2233,3,0)</f>
        <v>0</v>
      </c>
    </row>
    <row r="94" ht="14.25" outlineLevel="1" spans="1:28">
      <c r="A94" s="174">
        <v>92</v>
      </c>
      <c r="B94" s="175"/>
      <c r="C94" s="176"/>
      <c r="D94" s="177">
        <f t="shared" si="1"/>
        <v>0</v>
      </c>
      <c r="E94" s="182" t="s">
        <v>6</v>
      </c>
      <c r="F94" s="183" t="s">
        <v>7</v>
      </c>
      <c r="G94" s="184"/>
      <c r="H94" s="185">
        <f>VLOOKUP(F94,商品价格表!B3:D223,3,0)</f>
        <v>0</v>
      </c>
      <c r="I94" s="183" t="s">
        <v>6</v>
      </c>
      <c r="J94" s="183" t="s">
        <v>7</v>
      </c>
      <c r="K94" s="184"/>
      <c r="L94" s="188">
        <f>VLOOKUP(J94,商品价格表!B3:D2233,3,0)</f>
        <v>0</v>
      </c>
      <c r="M94" s="182" t="s">
        <v>6</v>
      </c>
      <c r="N94" s="183" t="s">
        <v>7</v>
      </c>
      <c r="O94" s="184"/>
      <c r="P94" s="185">
        <f>VLOOKUP(N94,商品价格表!B3:D2233,3,0)</f>
        <v>0</v>
      </c>
      <c r="Q94" s="183" t="s">
        <v>6</v>
      </c>
      <c r="R94" s="183" t="s">
        <v>7</v>
      </c>
      <c r="S94" s="184"/>
      <c r="T94" s="188">
        <f>VLOOKUP(R94,商品价格表!B3:D2233,3,0)</f>
        <v>0</v>
      </c>
      <c r="U94" s="182" t="s">
        <v>6</v>
      </c>
      <c r="V94" s="189" t="s">
        <v>7</v>
      </c>
      <c r="W94" s="184"/>
      <c r="X94" s="185">
        <f>VLOOKUP(V94,商品价格表!B3:D2233,3,0)</f>
        <v>0</v>
      </c>
      <c r="Y94" s="183" t="s">
        <v>6</v>
      </c>
      <c r="Z94" s="183" t="s">
        <v>7</v>
      </c>
      <c r="AA94" s="184"/>
      <c r="AB94" s="192">
        <f>VLOOKUP(Z94,商品价格表!B3:D2233,3,0)</f>
        <v>0</v>
      </c>
    </row>
    <row r="95" ht="14.25" outlineLevel="1" spans="1:28">
      <c r="A95" s="174">
        <v>93</v>
      </c>
      <c r="B95" s="175"/>
      <c r="C95" s="176"/>
      <c r="D95" s="177">
        <f t="shared" si="1"/>
        <v>0</v>
      </c>
      <c r="E95" s="182" t="s">
        <v>6</v>
      </c>
      <c r="F95" s="183" t="s">
        <v>7</v>
      </c>
      <c r="G95" s="184"/>
      <c r="H95" s="185">
        <f>VLOOKUP(F95,商品价格表!B3:D223,3,0)</f>
        <v>0</v>
      </c>
      <c r="I95" s="183" t="s">
        <v>6</v>
      </c>
      <c r="J95" s="183" t="s">
        <v>7</v>
      </c>
      <c r="K95" s="184"/>
      <c r="L95" s="188">
        <f>VLOOKUP(J95,商品价格表!B3:D2233,3,0)</f>
        <v>0</v>
      </c>
      <c r="M95" s="182" t="s">
        <v>6</v>
      </c>
      <c r="N95" s="183" t="s">
        <v>7</v>
      </c>
      <c r="O95" s="184"/>
      <c r="P95" s="185">
        <f>VLOOKUP(N95,商品价格表!B3:D2233,3,0)</f>
        <v>0</v>
      </c>
      <c r="Q95" s="183" t="s">
        <v>6</v>
      </c>
      <c r="R95" s="183" t="s">
        <v>7</v>
      </c>
      <c r="S95" s="184"/>
      <c r="T95" s="188">
        <f>VLOOKUP(R95,商品价格表!B3:D2233,3,0)</f>
        <v>0</v>
      </c>
      <c r="U95" s="182" t="s">
        <v>6</v>
      </c>
      <c r="V95" s="189" t="s">
        <v>7</v>
      </c>
      <c r="W95" s="184"/>
      <c r="X95" s="185">
        <f>VLOOKUP(V95,商品价格表!B3:D2233,3,0)</f>
        <v>0</v>
      </c>
      <c r="Y95" s="183" t="s">
        <v>6</v>
      </c>
      <c r="Z95" s="183" t="s">
        <v>7</v>
      </c>
      <c r="AA95" s="184"/>
      <c r="AB95" s="192">
        <f>VLOOKUP(Z95,商品价格表!B3:D2233,3,0)</f>
        <v>0</v>
      </c>
    </row>
    <row r="96" ht="14.25" outlineLevel="1" spans="1:28">
      <c r="A96" s="174">
        <v>94</v>
      </c>
      <c r="B96" s="175"/>
      <c r="C96" s="176"/>
      <c r="D96" s="177">
        <f t="shared" si="1"/>
        <v>0</v>
      </c>
      <c r="E96" s="182" t="s">
        <v>6</v>
      </c>
      <c r="F96" s="183" t="s">
        <v>7</v>
      </c>
      <c r="G96" s="184"/>
      <c r="H96" s="185">
        <f>VLOOKUP(F96,商品价格表!B3:D223,3,0)</f>
        <v>0</v>
      </c>
      <c r="I96" s="183" t="s">
        <v>6</v>
      </c>
      <c r="J96" s="183" t="s">
        <v>7</v>
      </c>
      <c r="K96" s="184"/>
      <c r="L96" s="188">
        <f>VLOOKUP(J96,商品价格表!B3:D2233,3,0)</f>
        <v>0</v>
      </c>
      <c r="M96" s="182" t="s">
        <v>6</v>
      </c>
      <c r="N96" s="183" t="s">
        <v>7</v>
      </c>
      <c r="O96" s="184"/>
      <c r="P96" s="185">
        <f>VLOOKUP(N96,商品价格表!B3:D2233,3,0)</f>
        <v>0</v>
      </c>
      <c r="Q96" s="183" t="s">
        <v>6</v>
      </c>
      <c r="R96" s="183" t="s">
        <v>7</v>
      </c>
      <c r="S96" s="184"/>
      <c r="T96" s="188">
        <f>VLOOKUP(R96,商品价格表!B3:D2233,3,0)</f>
        <v>0</v>
      </c>
      <c r="U96" s="182" t="s">
        <v>6</v>
      </c>
      <c r="V96" s="189" t="s">
        <v>7</v>
      </c>
      <c r="W96" s="184"/>
      <c r="X96" s="185">
        <f>VLOOKUP(V96,商品价格表!B3:D2233,3,0)</f>
        <v>0</v>
      </c>
      <c r="Y96" s="183" t="s">
        <v>6</v>
      </c>
      <c r="Z96" s="183" t="s">
        <v>7</v>
      </c>
      <c r="AA96" s="184"/>
      <c r="AB96" s="192">
        <f>VLOOKUP(Z96,商品价格表!B3:D2233,3,0)</f>
        <v>0</v>
      </c>
    </row>
    <row r="97" ht="14.25" outlineLevel="1" spans="1:28">
      <c r="A97" s="174">
        <v>95</v>
      </c>
      <c r="B97" s="175"/>
      <c r="C97" s="176"/>
      <c r="D97" s="177">
        <f t="shared" si="1"/>
        <v>0</v>
      </c>
      <c r="E97" s="182" t="s">
        <v>6</v>
      </c>
      <c r="F97" s="183" t="s">
        <v>7</v>
      </c>
      <c r="G97" s="184"/>
      <c r="H97" s="185">
        <f>VLOOKUP(F97,商品价格表!B3:D223,3,0)</f>
        <v>0</v>
      </c>
      <c r="I97" s="183" t="s">
        <v>6</v>
      </c>
      <c r="J97" s="183" t="s">
        <v>7</v>
      </c>
      <c r="K97" s="184"/>
      <c r="L97" s="188">
        <f>VLOOKUP(J97,商品价格表!B3:D2233,3,0)</f>
        <v>0</v>
      </c>
      <c r="M97" s="182" t="s">
        <v>6</v>
      </c>
      <c r="N97" s="183" t="s">
        <v>7</v>
      </c>
      <c r="O97" s="184"/>
      <c r="P97" s="185">
        <f>VLOOKUP(N97,商品价格表!B3:D2233,3,0)</f>
        <v>0</v>
      </c>
      <c r="Q97" s="183" t="s">
        <v>6</v>
      </c>
      <c r="R97" s="183" t="s">
        <v>7</v>
      </c>
      <c r="S97" s="184"/>
      <c r="T97" s="188">
        <f>VLOOKUP(R97,商品价格表!B3:D2233,3,0)</f>
        <v>0</v>
      </c>
      <c r="U97" s="182" t="s">
        <v>6</v>
      </c>
      <c r="V97" s="189" t="s">
        <v>7</v>
      </c>
      <c r="W97" s="184"/>
      <c r="X97" s="185">
        <f>VLOOKUP(V97,商品价格表!B3:D2233,3,0)</f>
        <v>0</v>
      </c>
      <c r="Y97" s="183" t="s">
        <v>6</v>
      </c>
      <c r="Z97" s="183" t="s">
        <v>7</v>
      </c>
      <c r="AA97" s="184"/>
      <c r="AB97" s="192">
        <f>VLOOKUP(Z97,商品价格表!B3:D2233,3,0)</f>
        <v>0</v>
      </c>
    </row>
    <row r="98" ht="14.25" outlineLevel="1" spans="1:28">
      <c r="A98" s="174">
        <v>96</v>
      </c>
      <c r="B98" s="175"/>
      <c r="C98" s="176"/>
      <c r="D98" s="177">
        <f t="shared" si="1"/>
        <v>0</v>
      </c>
      <c r="E98" s="182" t="s">
        <v>6</v>
      </c>
      <c r="F98" s="183" t="s">
        <v>7</v>
      </c>
      <c r="G98" s="184"/>
      <c r="H98" s="185">
        <f>VLOOKUP(F98,商品价格表!B3:D223,3,0)</f>
        <v>0</v>
      </c>
      <c r="I98" s="183" t="s">
        <v>6</v>
      </c>
      <c r="J98" s="183" t="s">
        <v>7</v>
      </c>
      <c r="K98" s="184"/>
      <c r="L98" s="188">
        <f>VLOOKUP(J98,商品价格表!B3:D2233,3,0)</f>
        <v>0</v>
      </c>
      <c r="M98" s="182" t="s">
        <v>6</v>
      </c>
      <c r="N98" s="183" t="s">
        <v>7</v>
      </c>
      <c r="O98" s="184"/>
      <c r="P98" s="185">
        <f>VLOOKUP(N98,商品价格表!B3:D2233,3,0)</f>
        <v>0</v>
      </c>
      <c r="Q98" s="183" t="s">
        <v>6</v>
      </c>
      <c r="R98" s="183" t="s">
        <v>7</v>
      </c>
      <c r="S98" s="184"/>
      <c r="T98" s="188">
        <f>VLOOKUP(R98,商品价格表!B3:D2233,3,0)</f>
        <v>0</v>
      </c>
      <c r="U98" s="182" t="s">
        <v>6</v>
      </c>
      <c r="V98" s="189" t="s">
        <v>7</v>
      </c>
      <c r="W98" s="184"/>
      <c r="X98" s="185">
        <f>VLOOKUP(V98,商品价格表!B3:D2233,3,0)</f>
        <v>0</v>
      </c>
      <c r="Y98" s="183" t="s">
        <v>6</v>
      </c>
      <c r="Z98" s="183" t="s">
        <v>7</v>
      </c>
      <c r="AA98" s="184"/>
      <c r="AB98" s="192">
        <f>VLOOKUP(Z98,商品价格表!B3:D2233,3,0)</f>
        <v>0</v>
      </c>
    </row>
    <row r="99" ht="14.25" outlineLevel="1" spans="1:28">
      <c r="A99" s="174">
        <v>97</v>
      </c>
      <c r="B99" s="175"/>
      <c r="C99" s="176"/>
      <c r="D99" s="177">
        <f t="shared" si="1"/>
        <v>0</v>
      </c>
      <c r="E99" s="182" t="s">
        <v>6</v>
      </c>
      <c r="F99" s="183" t="s">
        <v>7</v>
      </c>
      <c r="G99" s="184"/>
      <c r="H99" s="185">
        <f>VLOOKUP(F99,商品价格表!B3:D223,3,0)</f>
        <v>0</v>
      </c>
      <c r="I99" s="183" t="s">
        <v>6</v>
      </c>
      <c r="J99" s="183" t="s">
        <v>7</v>
      </c>
      <c r="K99" s="184"/>
      <c r="L99" s="188">
        <f>VLOOKUP(J99,商品价格表!B3:D2233,3,0)</f>
        <v>0</v>
      </c>
      <c r="M99" s="182" t="s">
        <v>6</v>
      </c>
      <c r="N99" s="183" t="s">
        <v>7</v>
      </c>
      <c r="O99" s="184"/>
      <c r="P99" s="185">
        <f>VLOOKUP(N99,商品价格表!B3:D2233,3,0)</f>
        <v>0</v>
      </c>
      <c r="Q99" s="183" t="s">
        <v>6</v>
      </c>
      <c r="R99" s="183" t="s">
        <v>7</v>
      </c>
      <c r="S99" s="184"/>
      <c r="T99" s="188">
        <f>VLOOKUP(R99,商品价格表!B3:D2233,3,0)</f>
        <v>0</v>
      </c>
      <c r="U99" s="182" t="s">
        <v>6</v>
      </c>
      <c r="V99" s="189" t="s">
        <v>7</v>
      </c>
      <c r="W99" s="184"/>
      <c r="X99" s="185">
        <f>VLOOKUP(V99,商品价格表!B3:D2233,3,0)</f>
        <v>0</v>
      </c>
      <c r="Y99" s="183" t="s">
        <v>6</v>
      </c>
      <c r="Z99" s="183" t="s">
        <v>7</v>
      </c>
      <c r="AA99" s="184"/>
      <c r="AB99" s="192">
        <f>VLOOKUP(Z99,商品价格表!B3:D2233,3,0)</f>
        <v>0</v>
      </c>
    </row>
    <row r="100" ht="14.25" outlineLevel="1" spans="1:28">
      <c r="A100" s="174">
        <v>98</v>
      </c>
      <c r="B100" s="175"/>
      <c r="C100" s="176"/>
      <c r="D100" s="177">
        <f t="shared" si="1"/>
        <v>0</v>
      </c>
      <c r="E100" s="182" t="s">
        <v>6</v>
      </c>
      <c r="F100" s="183" t="s">
        <v>7</v>
      </c>
      <c r="G100" s="184"/>
      <c r="H100" s="185">
        <f>VLOOKUP(F100,商品价格表!B3:D223,3,0)</f>
        <v>0</v>
      </c>
      <c r="I100" s="183" t="s">
        <v>6</v>
      </c>
      <c r="J100" s="183" t="s">
        <v>7</v>
      </c>
      <c r="K100" s="184"/>
      <c r="L100" s="188">
        <f>VLOOKUP(J100,商品价格表!B3:D2233,3,0)</f>
        <v>0</v>
      </c>
      <c r="M100" s="182" t="s">
        <v>6</v>
      </c>
      <c r="N100" s="183" t="s">
        <v>7</v>
      </c>
      <c r="O100" s="184"/>
      <c r="P100" s="185">
        <f>VLOOKUP(N100,商品价格表!B3:D2233,3,0)</f>
        <v>0</v>
      </c>
      <c r="Q100" s="183" t="s">
        <v>6</v>
      </c>
      <c r="R100" s="183" t="s">
        <v>7</v>
      </c>
      <c r="S100" s="184"/>
      <c r="T100" s="188">
        <f>VLOOKUP(R100,商品价格表!B3:D2233,3,0)</f>
        <v>0</v>
      </c>
      <c r="U100" s="182" t="s">
        <v>6</v>
      </c>
      <c r="V100" s="189" t="s">
        <v>7</v>
      </c>
      <c r="W100" s="184"/>
      <c r="X100" s="185">
        <f>VLOOKUP(V100,商品价格表!B3:D2233,3,0)</f>
        <v>0</v>
      </c>
      <c r="Y100" s="183" t="s">
        <v>6</v>
      </c>
      <c r="Z100" s="183" t="s">
        <v>7</v>
      </c>
      <c r="AA100" s="184"/>
      <c r="AB100" s="192">
        <f>VLOOKUP(Z100,商品价格表!B3:D2233,3,0)</f>
        <v>0</v>
      </c>
    </row>
    <row r="101" ht="14.25" outlineLevel="1" spans="1:28">
      <c r="A101" s="174">
        <v>99</v>
      </c>
      <c r="B101" s="175"/>
      <c r="C101" s="176"/>
      <c r="D101" s="177">
        <f t="shared" si="1"/>
        <v>0</v>
      </c>
      <c r="E101" s="182" t="s">
        <v>6</v>
      </c>
      <c r="F101" s="183" t="s">
        <v>7</v>
      </c>
      <c r="G101" s="184"/>
      <c r="H101" s="185">
        <f>VLOOKUP(F101,商品价格表!B3:D223,3,0)</f>
        <v>0</v>
      </c>
      <c r="I101" s="183" t="s">
        <v>6</v>
      </c>
      <c r="J101" s="183" t="s">
        <v>7</v>
      </c>
      <c r="K101" s="184"/>
      <c r="L101" s="188">
        <f>VLOOKUP(J101,商品价格表!B3:D2233,3,0)</f>
        <v>0</v>
      </c>
      <c r="M101" s="182" t="s">
        <v>6</v>
      </c>
      <c r="N101" s="183" t="s">
        <v>7</v>
      </c>
      <c r="O101" s="184"/>
      <c r="P101" s="185">
        <f>VLOOKUP(N101,商品价格表!B3:D2233,3,0)</f>
        <v>0</v>
      </c>
      <c r="Q101" s="183" t="s">
        <v>6</v>
      </c>
      <c r="R101" s="183" t="s">
        <v>7</v>
      </c>
      <c r="S101" s="184"/>
      <c r="T101" s="188">
        <f>VLOOKUP(R101,商品价格表!B3:D2233,3,0)</f>
        <v>0</v>
      </c>
      <c r="U101" s="182" t="s">
        <v>6</v>
      </c>
      <c r="V101" s="189" t="s">
        <v>7</v>
      </c>
      <c r="W101" s="184"/>
      <c r="X101" s="185">
        <f>VLOOKUP(V101,商品价格表!B3:D2233,3,0)</f>
        <v>0</v>
      </c>
      <c r="Y101" s="183" t="s">
        <v>6</v>
      </c>
      <c r="Z101" s="183" t="s">
        <v>7</v>
      </c>
      <c r="AA101" s="184"/>
      <c r="AB101" s="192">
        <f>VLOOKUP(Z101,商品价格表!B3:D2233,3,0)</f>
        <v>0</v>
      </c>
    </row>
    <row r="102" ht="14.25" outlineLevel="1" spans="1:28">
      <c r="A102" s="174">
        <v>100</v>
      </c>
      <c r="B102" s="175"/>
      <c r="C102" s="176"/>
      <c r="D102" s="177">
        <f t="shared" si="1"/>
        <v>0</v>
      </c>
      <c r="E102" s="182" t="s">
        <v>6</v>
      </c>
      <c r="F102" s="183" t="s">
        <v>7</v>
      </c>
      <c r="G102" s="184"/>
      <c r="H102" s="185">
        <f>VLOOKUP(F102,商品价格表!B3:D223,3,0)</f>
        <v>0</v>
      </c>
      <c r="I102" s="183" t="s">
        <v>6</v>
      </c>
      <c r="J102" s="183" t="s">
        <v>7</v>
      </c>
      <c r="K102" s="184"/>
      <c r="L102" s="188">
        <f>VLOOKUP(J102,商品价格表!B3:D2233,3,0)</f>
        <v>0</v>
      </c>
      <c r="M102" s="182" t="s">
        <v>6</v>
      </c>
      <c r="N102" s="183" t="s">
        <v>7</v>
      </c>
      <c r="O102" s="184"/>
      <c r="P102" s="185">
        <f>VLOOKUP(N102,商品价格表!B3:D2233,3,0)</f>
        <v>0</v>
      </c>
      <c r="Q102" s="183" t="s">
        <v>6</v>
      </c>
      <c r="R102" s="183" t="s">
        <v>7</v>
      </c>
      <c r="S102" s="184"/>
      <c r="T102" s="188">
        <f>VLOOKUP(R102,商品价格表!B3:D2233,3,0)</f>
        <v>0</v>
      </c>
      <c r="U102" s="182" t="s">
        <v>6</v>
      </c>
      <c r="V102" s="189" t="s">
        <v>7</v>
      </c>
      <c r="W102" s="184"/>
      <c r="X102" s="185">
        <f>VLOOKUP(V102,商品价格表!B3:D2233,3,0)</f>
        <v>0</v>
      </c>
      <c r="Y102" s="183" t="s">
        <v>6</v>
      </c>
      <c r="Z102" s="183" t="s">
        <v>7</v>
      </c>
      <c r="AA102" s="184"/>
      <c r="AB102" s="192">
        <f>VLOOKUP(Z102,商品价格表!B3:D2233,3,0)</f>
        <v>0</v>
      </c>
    </row>
    <row r="103" ht="14.25" outlineLevel="2" spans="1:28">
      <c r="A103" s="174">
        <v>101</v>
      </c>
      <c r="B103" s="175"/>
      <c r="C103" s="176"/>
      <c r="D103" s="177">
        <f t="shared" si="1"/>
        <v>0</v>
      </c>
      <c r="E103" s="182" t="s">
        <v>6</v>
      </c>
      <c r="F103" s="183" t="s">
        <v>7</v>
      </c>
      <c r="G103" s="184"/>
      <c r="H103" s="185">
        <f>VLOOKUP(F103,商品价格表!B3:D223,3,0)</f>
        <v>0</v>
      </c>
      <c r="I103" s="183" t="s">
        <v>6</v>
      </c>
      <c r="J103" s="183" t="s">
        <v>7</v>
      </c>
      <c r="K103" s="184"/>
      <c r="L103" s="188">
        <f>VLOOKUP(J103,商品价格表!B3:D2233,3,0)</f>
        <v>0</v>
      </c>
      <c r="M103" s="182" t="s">
        <v>6</v>
      </c>
      <c r="N103" s="183" t="s">
        <v>7</v>
      </c>
      <c r="O103" s="184"/>
      <c r="P103" s="185">
        <f>VLOOKUP(N103,商品价格表!B3:D2233,3,0)</f>
        <v>0</v>
      </c>
      <c r="Q103" s="183" t="s">
        <v>6</v>
      </c>
      <c r="R103" s="183" t="s">
        <v>7</v>
      </c>
      <c r="S103" s="184"/>
      <c r="T103" s="188">
        <f>VLOOKUP(R103,商品价格表!B3:D2233,3,0)</f>
        <v>0</v>
      </c>
      <c r="U103" s="182" t="s">
        <v>6</v>
      </c>
      <c r="V103" s="189" t="s">
        <v>7</v>
      </c>
      <c r="W103" s="184"/>
      <c r="X103" s="185">
        <f>VLOOKUP(V103,商品价格表!B3:D2233,3,0)</f>
        <v>0</v>
      </c>
      <c r="Y103" s="183" t="s">
        <v>6</v>
      </c>
      <c r="Z103" s="183" t="s">
        <v>7</v>
      </c>
      <c r="AA103" s="184"/>
      <c r="AB103" s="192">
        <f>VLOOKUP(Z103,商品价格表!B3:D2233,3,0)</f>
        <v>0</v>
      </c>
    </row>
    <row r="104" ht="14.25" outlineLevel="2" spans="1:28">
      <c r="A104" s="174">
        <v>102</v>
      </c>
      <c r="B104" s="175"/>
      <c r="C104" s="176"/>
      <c r="D104" s="177">
        <f t="shared" si="1"/>
        <v>0</v>
      </c>
      <c r="E104" s="182" t="s">
        <v>6</v>
      </c>
      <c r="F104" s="183" t="s">
        <v>7</v>
      </c>
      <c r="G104" s="184"/>
      <c r="H104" s="185">
        <f>VLOOKUP(F104,商品价格表!B3:D223,3,0)</f>
        <v>0</v>
      </c>
      <c r="I104" s="183" t="s">
        <v>6</v>
      </c>
      <c r="J104" s="183" t="s">
        <v>7</v>
      </c>
      <c r="K104" s="184"/>
      <c r="L104" s="188">
        <f>VLOOKUP(J104,商品价格表!B3:D2233,3,0)</f>
        <v>0</v>
      </c>
      <c r="M104" s="182" t="s">
        <v>6</v>
      </c>
      <c r="N104" s="183" t="s">
        <v>7</v>
      </c>
      <c r="O104" s="184"/>
      <c r="P104" s="185">
        <f>VLOOKUP(N104,商品价格表!B3:D2233,3,0)</f>
        <v>0</v>
      </c>
      <c r="Q104" s="183" t="s">
        <v>6</v>
      </c>
      <c r="R104" s="183" t="s">
        <v>7</v>
      </c>
      <c r="S104" s="184"/>
      <c r="T104" s="188">
        <f>VLOOKUP(R104,商品价格表!B3:D2233,3,0)</f>
        <v>0</v>
      </c>
      <c r="U104" s="182" t="s">
        <v>6</v>
      </c>
      <c r="V104" s="189" t="s">
        <v>7</v>
      </c>
      <c r="W104" s="184"/>
      <c r="X104" s="185">
        <f>VLOOKUP(V104,商品价格表!B3:D2233,3,0)</f>
        <v>0</v>
      </c>
      <c r="Y104" s="183" t="s">
        <v>6</v>
      </c>
      <c r="Z104" s="183" t="s">
        <v>7</v>
      </c>
      <c r="AA104" s="184"/>
      <c r="AB104" s="192">
        <f>VLOOKUP(Z104,商品价格表!B3:D2233,3,0)</f>
        <v>0</v>
      </c>
    </row>
    <row r="105" ht="14.25" outlineLevel="2" spans="1:28">
      <c r="A105" s="174">
        <v>103</v>
      </c>
      <c r="B105" s="175"/>
      <c r="C105" s="176"/>
      <c r="D105" s="177">
        <f t="shared" si="1"/>
        <v>0</v>
      </c>
      <c r="E105" s="182" t="s">
        <v>6</v>
      </c>
      <c r="F105" s="183" t="s">
        <v>7</v>
      </c>
      <c r="G105" s="184"/>
      <c r="H105" s="185">
        <f>VLOOKUP(F105,商品价格表!B3:D223,3,0)</f>
        <v>0</v>
      </c>
      <c r="I105" s="183" t="s">
        <v>6</v>
      </c>
      <c r="J105" s="183" t="s">
        <v>7</v>
      </c>
      <c r="K105" s="184"/>
      <c r="L105" s="188">
        <f>VLOOKUP(J105,商品价格表!B3:D2233,3,0)</f>
        <v>0</v>
      </c>
      <c r="M105" s="182" t="s">
        <v>6</v>
      </c>
      <c r="N105" s="183" t="s">
        <v>7</v>
      </c>
      <c r="O105" s="184"/>
      <c r="P105" s="185">
        <f>VLOOKUP(N105,商品价格表!B3:D2233,3,0)</f>
        <v>0</v>
      </c>
      <c r="Q105" s="183" t="s">
        <v>6</v>
      </c>
      <c r="R105" s="183" t="s">
        <v>7</v>
      </c>
      <c r="S105" s="184"/>
      <c r="T105" s="188">
        <f>VLOOKUP(R105,商品价格表!B3:D2233,3,0)</f>
        <v>0</v>
      </c>
      <c r="U105" s="182" t="s">
        <v>6</v>
      </c>
      <c r="V105" s="189" t="s">
        <v>7</v>
      </c>
      <c r="W105" s="184"/>
      <c r="X105" s="185">
        <f>VLOOKUP(V105,商品价格表!B3:D2233,3,0)</f>
        <v>0</v>
      </c>
      <c r="Y105" s="183" t="s">
        <v>6</v>
      </c>
      <c r="Z105" s="183" t="s">
        <v>7</v>
      </c>
      <c r="AA105" s="184"/>
      <c r="AB105" s="192">
        <f>VLOOKUP(Z105,商品价格表!B3:D2233,3,0)</f>
        <v>0</v>
      </c>
    </row>
    <row r="106" ht="14.25" outlineLevel="2" spans="1:28">
      <c r="A106" s="174">
        <v>104</v>
      </c>
      <c r="B106" s="175"/>
      <c r="C106" s="176"/>
      <c r="D106" s="177">
        <f t="shared" si="1"/>
        <v>0</v>
      </c>
      <c r="E106" s="182" t="s">
        <v>6</v>
      </c>
      <c r="F106" s="183" t="s">
        <v>7</v>
      </c>
      <c r="G106" s="184"/>
      <c r="H106" s="185">
        <f>VLOOKUP(F106,商品价格表!B3:D223,3,0)</f>
        <v>0</v>
      </c>
      <c r="I106" s="183" t="s">
        <v>6</v>
      </c>
      <c r="J106" s="183" t="s">
        <v>7</v>
      </c>
      <c r="K106" s="184"/>
      <c r="L106" s="188">
        <f>VLOOKUP(J106,商品价格表!B3:D2233,3,0)</f>
        <v>0</v>
      </c>
      <c r="M106" s="182" t="s">
        <v>6</v>
      </c>
      <c r="N106" s="183" t="s">
        <v>7</v>
      </c>
      <c r="O106" s="184"/>
      <c r="P106" s="185">
        <f>VLOOKUP(N106,商品价格表!B3:D2233,3,0)</f>
        <v>0</v>
      </c>
      <c r="Q106" s="183" t="s">
        <v>6</v>
      </c>
      <c r="R106" s="183" t="s">
        <v>7</v>
      </c>
      <c r="S106" s="184"/>
      <c r="T106" s="188">
        <f>VLOOKUP(R106,商品价格表!B3:D2233,3,0)</f>
        <v>0</v>
      </c>
      <c r="U106" s="182" t="s">
        <v>6</v>
      </c>
      <c r="V106" s="189" t="s">
        <v>7</v>
      </c>
      <c r="W106" s="184"/>
      <c r="X106" s="185">
        <f>VLOOKUP(V106,商品价格表!B3:D2233,3,0)</f>
        <v>0</v>
      </c>
      <c r="Y106" s="183" t="s">
        <v>6</v>
      </c>
      <c r="Z106" s="183" t="s">
        <v>7</v>
      </c>
      <c r="AA106" s="184"/>
      <c r="AB106" s="192">
        <f>VLOOKUP(Z106,商品价格表!B3:D2233,3,0)</f>
        <v>0</v>
      </c>
    </row>
    <row r="107" ht="14.25" outlineLevel="2" spans="1:28">
      <c r="A107" s="174">
        <v>105</v>
      </c>
      <c r="B107" s="175"/>
      <c r="C107" s="176"/>
      <c r="D107" s="177">
        <f t="shared" si="1"/>
        <v>0</v>
      </c>
      <c r="E107" s="182" t="s">
        <v>6</v>
      </c>
      <c r="F107" s="183" t="s">
        <v>7</v>
      </c>
      <c r="G107" s="184"/>
      <c r="H107" s="185">
        <f>VLOOKUP(F107,商品价格表!B3:D223,3,0)</f>
        <v>0</v>
      </c>
      <c r="I107" s="183" t="s">
        <v>6</v>
      </c>
      <c r="J107" s="183" t="s">
        <v>7</v>
      </c>
      <c r="K107" s="184"/>
      <c r="L107" s="188">
        <f>VLOOKUP(J107,商品价格表!B3:D2233,3,0)</f>
        <v>0</v>
      </c>
      <c r="M107" s="182" t="s">
        <v>6</v>
      </c>
      <c r="N107" s="183" t="s">
        <v>7</v>
      </c>
      <c r="O107" s="184"/>
      <c r="P107" s="185">
        <f>VLOOKUP(N107,商品价格表!B3:D2233,3,0)</f>
        <v>0</v>
      </c>
      <c r="Q107" s="183" t="s">
        <v>6</v>
      </c>
      <c r="R107" s="183" t="s">
        <v>7</v>
      </c>
      <c r="S107" s="184"/>
      <c r="T107" s="188">
        <f>VLOOKUP(R107,商品价格表!B3:D2233,3,0)</f>
        <v>0</v>
      </c>
      <c r="U107" s="182" t="s">
        <v>6</v>
      </c>
      <c r="V107" s="189" t="s">
        <v>7</v>
      </c>
      <c r="W107" s="184"/>
      <c r="X107" s="185">
        <f>VLOOKUP(V107,商品价格表!B3:D2233,3,0)</f>
        <v>0</v>
      </c>
      <c r="Y107" s="183" t="s">
        <v>6</v>
      </c>
      <c r="Z107" s="183" t="s">
        <v>7</v>
      </c>
      <c r="AA107" s="184"/>
      <c r="AB107" s="192">
        <f>VLOOKUP(Z107,商品价格表!B3:D2233,3,0)</f>
        <v>0</v>
      </c>
    </row>
    <row r="108" ht="14.25" outlineLevel="2" spans="1:28">
      <c r="A108" s="174">
        <v>106</v>
      </c>
      <c r="B108" s="175"/>
      <c r="C108" s="176"/>
      <c r="D108" s="177">
        <f t="shared" si="1"/>
        <v>0</v>
      </c>
      <c r="E108" s="182" t="s">
        <v>6</v>
      </c>
      <c r="F108" s="183" t="s">
        <v>7</v>
      </c>
      <c r="G108" s="184"/>
      <c r="H108" s="185">
        <f>VLOOKUP(F108,商品价格表!B3:D223,3,0)</f>
        <v>0</v>
      </c>
      <c r="I108" s="183" t="s">
        <v>6</v>
      </c>
      <c r="J108" s="183" t="s">
        <v>7</v>
      </c>
      <c r="K108" s="184"/>
      <c r="L108" s="188">
        <f>VLOOKUP(J108,商品价格表!B3:D2233,3,0)</f>
        <v>0</v>
      </c>
      <c r="M108" s="182" t="s">
        <v>6</v>
      </c>
      <c r="N108" s="183" t="s">
        <v>7</v>
      </c>
      <c r="O108" s="184"/>
      <c r="P108" s="185">
        <f>VLOOKUP(N108,商品价格表!B3:D2233,3,0)</f>
        <v>0</v>
      </c>
      <c r="Q108" s="183" t="s">
        <v>6</v>
      </c>
      <c r="R108" s="183" t="s">
        <v>7</v>
      </c>
      <c r="S108" s="184"/>
      <c r="T108" s="188">
        <f>VLOOKUP(R108,商品价格表!B3:D2233,3,0)</f>
        <v>0</v>
      </c>
      <c r="U108" s="182" t="s">
        <v>6</v>
      </c>
      <c r="V108" s="189" t="s">
        <v>7</v>
      </c>
      <c r="W108" s="184"/>
      <c r="X108" s="185">
        <f>VLOOKUP(V108,商品价格表!B3:D2233,3,0)</f>
        <v>0</v>
      </c>
      <c r="Y108" s="183" t="s">
        <v>6</v>
      </c>
      <c r="Z108" s="183" t="s">
        <v>7</v>
      </c>
      <c r="AA108" s="184"/>
      <c r="AB108" s="192">
        <f>VLOOKUP(Z108,商品价格表!B3:D2233,3,0)</f>
        <v>0</v>
      </c>
    </row>
    <row r="109" ht="14.25" outlineLevel="2" spans="1:28">
      <c r="A109" s="174">
        <v>107</v>
      </c>
      <c r="B109" s="175"/>
      <c r="C109" s="176"/>
      <c r="D109" s="177">
        <f t="shared" si="1"/>
        <v>0</v>
      </c>
      <c r="E109" s="182" t="s">
        <v>6</v>
      </c>
      <c r="F109" s="183" t="s">
        <v>7</v>
      </c>
      <c r="G109" s="184"/>
      <c r="H109" s="185">
        <f>VLOOKUP(F109,商品价格表!B3:D223,3,0)</f>
        <v>0</v>
      </c>
      <c r="I109" s="183" t="s">
        <v>6</v>
      </c>
      <c r="J109" s="183" t="s">
        <v>7</v>
      </c>
      <c r="K109" s="184"/>
      <c r="L109" s="188">
        <f>VLOOKUP(J109,商品价格表!B3:D2233,3,0)</f>
        <v>0</v>
      </c>
      <c r="M109" s="182" t="s">
        <v>6</v>
      </c>
      <c r="N109" s="183" t="s">
        <v>7</v>
      </c>
      <c r="O109" s="184"/>
      <c r="P109" s="185">
        <f>VLOOKUP(N109,商品价格表!B3:D2233,3,0)</f>
        <v>0</v>
      </c>
      <c r="Q109" s="183" t="s">
        <v>6</v>
      </c>
      <c r="R109" s="183" t="s">
        <v>7</v>
      </c>
      <c r="S109" s="184"/>
      <c r="T109" s="188">
        <f>VLOOKUP(R109,商品价格表!B3:D2233,3,0)</f>
        <v>0</v>
      </c>
      <c r="U109" s="182" t="s">
        <v>6</v>
      </c>
      <c r="V109" s="189" t="s">
        <v>7</v>
      </c>
      <c r="W109" s="184"/>
      <c r="X109" s="185">
        <f>VLOOKUP(V109,商品价格表!B3:D2233,3,0)</f>
        <v>0</v>
      </c>
      <c r="Y109" s="183" t="s">
        <v>6</v>
      </c>
      <c r="Z109" s="183" t="s">
        <v>7</v>
      </c>
      <c r="AA109" s="184"/>
      <c r="AB109" s="192">
        <f>VLOOKUP(Z109,商品价格表!B3:D2233,3,0)</f>
        <v>0</v>
      </c>
    </row>
    <row r="110" ht="14.25" outlineLevel="2" spans="1:28">
      <c r="A110" s="174">
        <v>108</v>
      </c>
      <c r="B110" s="175"/>
      <c r="C110" s="176"/>
      <c r="D110" s="177">
        <f t="shared" si="1"/>
        <v>0</v>
      </c>
      <c r="E110" s="182" t="s">
        <v>6</v>
      </c>
      <c r="F110" s="183" t="s">
        <v>7</v>
      </c>
      <c r="G110" s="184"/>
      <c r="H110" s="185">
        <f>VLOOKUP(F110,商品价格表!B3:D223,3,0)</f>
        <v>0</v>
      </c>
      <c r="I110" s="183" t="s">
        <v>6</v>
      </c>
      <c r="J110" s="183" t="s">
        <v>7</v>
      </c>
      <c r="K110" s="184"/>
      <c r="L110" s="188">
        <f>VLOOKUP(J110,商品价格表!B3:D2233,3,0)</f>
        <v>0</v>
      </c>
      <c r="M110" s="182" t="s">
        <v>6</v>
      </c>
      <c r="N110" s="183" t="s">
        <v>7</v>
      </c>
      <c r="O110" s="184"/>
      <c r="P110" s="185">
        <f>VLOOKUP(N110,商品价格表!B3:D2233,3,0)</f>
        <v>0</v>
      </c>
      <c r="Q110" s="183" t="s">
        <v>6</v>
      </c>
      <c r="R110" s="183" t="s">
        <v>7</v>
      </c>
      <c r="S110" s="184"/>
      <c r="T110" s="188">
        <f>VLOOKUP(R110,商品价格表!B3:D2233,3,0)</f>
        <v>0</v>
      </c>
      <c r="U110" s="182" t="s">
        <v>6</v>
      </c>
      <c r="V110" s="189" t="s">
        <v>7</v>
      </c>
      <c r="W110" s="184"/>
      <c r="X110" s="185">
        <f>VLOOKUP(V110,商品价格表!B3:D2233,3,0)</f>
        <v>0</v>
      </c>
      <c r="Y110" s="183" t="s">
        <v>6</v>
      </c>
      <c r="Z110" s="183" t="s">
        <v>7</v>
      </c>
      <c r="AA110" s="184"/>
      <c r="AB110" s="192">
        <f>VLOOKUP(Z110,商品价格表!B3:D2233,3,0)</f>
        <v>0</v>
      </c>
    </row>
    <row r="111" ht="14.25" outlineLevel="2" spans="1:28">
      <c r="A111" s="174">
        <v>109</v>
      </c>
      <c r="B111" s="175"/>
      <c r="C111" s="176"/>
      <c r="D111" s="177">
        <f t="shared" si="1"/>
        <v>0</v>
      </c>
      <c r="E111" s="182" t="s">
        <v>6</v>
      </c>
      <c r="F111" s="183" t="s">
        <v>7</v>
      </c>
      <c r="G111" s="184"/>
      <c r="H111" s="185">
        <f>VLOOKUP(F111,商品价格表!B3:D223,3,0)</f>
        <v>0</v>
      </c>
      <c r="I111" s="183" t="s">
        <v>6</v>
      </c>
      <c r="J111" s="183" t="s">
        <v>7</v>
      </c>
      <c r="K111" s="184"/>
      <c r="L111" s="188">
        <f>VLOOKUP(J111,商品价格表!B3:D2233,3,0)</f>
        <v>0</v>
      </c>
      <c r="M111" s="182" t="s">
        <v>6</v>
      </c>
      <c r="N111" s="183" t="s">
        <v>7</v>
      </c>
      <c r="O111" s="184"/>
      <c r="P111" s="185">
        <f>VLOOKUP(N111,商品价格表!B3:D2233,3,0)</f>
        <v>0</v>
      </c>
      <c r="Q111" s="183" t="s">
        <v>6</v>
      </c>
      <c r="R111" s="183" t="s">
        <v>7</v>
      </c>
      <c r="S111" s="184"/>
      <c r="T111" s="188">
        <f>VLOOKUP(R111,商品价格表!B3:D2233,3,0)</f>
        <v>0</v>
      </c>
      <c r="U111" s="182" t="s">
        <v>6</v>
      </c>
      <c r="V111" s="189" t="s">
        <v>7</v>
      </c>
      <c r="W111" s="184"/>
      <c r="X111" s="185">
        <f>VLOOKUP(V111,商品价格表!B3:D2233,3,0)</f>
        <v>0</v>
      </c>
      <c r="Y111" s="183" t="s">
        <v>6</v>
      </c>
      <c r="Z111" s="183" t="s">
        <v>7</v>
      </c>
      <c r="AA111" s="184"/>
      <c r="AB111" s="192">
        <f>VLOOKUP(Z111,商品价格表!B3:D2233,3,0)</f>
        <v>0</v>
      </c>
    </row>
    <row r="112" ht="14.25" outlineLevel="2" spans="1:28">
      <c r="A112" s="174">
        <v>110</v>
      </c>
      <c r="B112" s="175"/>
      <c r="C112" s="176"/>
      <c r="D112" s="177">
        <f t="shared" si="1"/>
        <v>0</v>
      </c>
      <c r="E112" s="182" t="s">
        <v>6</v>
      </c>
      <c r="F112" s="183" t="s">
        <v>7</v>
      </c>
      <c r="G112" s="184"/>
      <c r="H112" s="185">
        <f>VLOOKUP(F112,商品价格表!B3:D223,3,0)</f>
        <v>0</v>
      </c>
      <c r="I112" s="183" t="s">
        <v>6</v>
      </c>
      <c r="J112" s="183" t="s">
        <v>7</v>
      </c>
      <c r="K112" s="184"/>
      <c r="L112" s="188">
        <f>VLOOKUP(J112,商品价格表!B3:D2233,3,0)</f>
        <v>0</v>
      </c>
      <c r="M112" s="182" t="s">
        <v>6</v>
      </c>
      <c r="N112" s="183" t="s">
        <v>7</v>
      </c>
      <c r="O112" s="184"/>
      <c r="P112" s="185">
        <f>VLOOKUP(N112,商品价格表!B3:D2233,3,0)</f>
        <v>0</v>
      </c>
      <c r="Q112" s="183" t="s">
        <v>6</v>
      </c>
      <c r="R112" s="183" t="s">
        <v>7</v>
      </c>
      <c r="S112" s="184"/>
      <c r="T112" s="188">
        <f>VLOOKUP(R112,商品价格表!B3:D2233,3,0)</f>
        <v>0</v>
      </c>
      <c r="U112" s="182" t="s">
        <v>6</v>
      </c>
      <c r="V112" s="189" t="s">
        <v>7</v>
      </c>
      <c r="W112" s="184"/>
      <c r="X112" s="185">
        <f>VLOOKUP(V112,商品价格表!B3:D2233,3,0)</f>
        <v>0</v>
      </c>
      <c r="Y112" s="183" t="s">
        <v>6</v>
      </c>
      <c r="Z112" s="183" t="s">
        <v>7</v>
      </c>
      <c r="AA112" s="184"/>
      <c r="AB112" s="192">
        <f>VLOOKUP(Z112,商品价格表!B3:D2233,3,0)</f>
        <v>0</v>
      </c>
    </row>
    <row r="113" ht="14.25" outlineLevel="2" spans="1:28">
      <c r="A113" s="174">
        <v>111</v>
      </c>
      <c r="B113" s="175"/>
      <c r="C113" s="176"/>
      <c r="D113" s="177">
        <f t="shared" si="1"/>
        <v>0</v>
      </c>
      <c r="E113" s="182" t="s">
        <v>6</v>
      </c>
      <c r="F113" s="183" t="s">
        <v>7</v>
      </c>
      <c r="G113" s="184"/>
      <c r="H113" s="185">
        <f>VLOOKUP(F113,商品价格表!B3:D223,3,0)</f>
        <v>0</v>
      </c>
      <c r="I113" s="183" t="s">
        <v>6</v>
      </c>
      <c r="J113" s="183" t="s">
        <v>7</v>
      </c>
      <c r="K113" s="184"/>
      <c r="L113" s="188">
        <f>VLOOKUP(J113,商品价格表!B3:D2233,3,0)</f>
        <v>0</v>
      </c>
      <c r="M113" s="182" t="s">
        <v>6</v>
      </c>
      <c r="N113" s="183" t="s">
        <v>7</v>
      </c>
      <c r="O113" s="184"/>
      <c r="P113" s="185">
        <f>VLOOKUP(N113,商品价格表!B3:D2233,3,0)</f>
        <v>0</v>
      </c>
      <c r="Q113" s="183" t="s">
        <v>6</v>
      </c>
      <c r="R113" s="183" t="s">
        <v>7</v>
      </c>
      <c r="S113" s="184"/>
      <c r="T113" s="188">
        <f>VLOOKUP(R113,商品价格表!B3:D2233,3,0)</f>
        <v>0</v>
      </c>
      <c r="U113" s="182" t="s">
        <v>6</v>
      </c>
      <c r="V113" s="189" t="s">
        <v>7</v>
      </c>
      <c r="W113" s="184"/>
      <c r="X113" s="185">
        <f>VLOOKUP(V113,商品价格表!B3:D2233,3,0)</f>
        <v>0</v>
      </c>
      <c r="Y113" s="183" t="s">
        <v>6</v>
      </c>
      <c r="Z113" s="183" t="s">
        <v>7</v>
      </c>
      <c r="AA113" s="184"/>
      <c r="AB113" s="192">
        <f>VLOOKUP(Z113,商品价格表!B3:D2233,3,0)</f>
        <v>0</v>
      </c>
    </row>
    <row r="114" ht="14.25" outlineLevel="2" spans="1:28">
      <c r="A114" s="174">
        <v>112</v>
      </c>
      <c r="B114" s="175"/>
      <c r="C114" s="176"/>
      <c r="D114" s="177">
        <f t="shared" si="1"/>
        <v>0</v>
      </c>
      <c r="E114" s="182" t="s">
        <v>6</v>
      </c>
      <c r="F114" s="183" t="s">
        <v>7</v>
      </c>
      <c r="G114" s="184"/>
      <c r="H114" s="185">
        <f>VLOOKUP(F114,商品价格表!B3:D223,3,0)</f>
        <v>0</v>
      </c>
      <c r="I114" s="183" t="s">
        <v>6</v>
      </c>
      <c r="J114" s="183" t="s">
        <v>7</v>
      </c>
      <c r="K114" s="184"/>
      <c r="L114" s="188">
        <f>VLOOKUP(J114,商品价格表!B3:D2233,3,0)</f>
        <v>0</v>
      </c>
      <c r="M114" s="182" t="s">
        <v>6</v>
      </c>
      <c r="N114" s="183" t="s">
        <v>7</v>
      </c>
      <c r="O114" s="184"/>
      <c r="P114" s="185">
        <f>VLOOKUP(N114,商品价格表!B3:D2233,3,0)</f>
        <v>0</v>
      </c>
      <c r="Q114" s="183" t="s">
        <v>6</v>
      </c>
      <c r="R114" s="183" t="s">
        <v>7</v>
      </c>
      <c r="S114" s="184"/>
      <c r="T114" s="188">
        <f>VLOOKUP(R114,商品价格表!B3:D2233,3,0)</f>
        <v>0</v>
      </c>
      <c r="U114" s="182" t="s">
        <v>6</v>
      </c>
      <c r="V114" s="189" t="s">
        <v>7</v>
      </c>
      <c r="W114" s="184"/>
      <c r="X114" s="185">
        <f>VLOOKUP(V114,商品价格表!B3:D2233,3,0)</f>
        <v>0</v>
      </c>
      <c r="Y114" s="183" t="s">
        <v>6</v>
      </c>
      <c r="Z114" s="183" t="s">
        <v>7</v>
      </c>
      <c r="AA114" s="184"/>
      <c r="AB114" s="192">
        <f>VLOOKUP(Z114,商品价格表!B3:D2233,3,0)</f>
        <v>0</v>
      </c>
    </row>
    <row r="115" ht="14.25" outlineLevel="2" spans="1:28">
      <c r="A115" s="174">
        <v>113</v>
      </c>
      <c r="B115" s="175"/>
      <c r="C115" s="176"/>
      <c r="D115" s="177">
        <f t="shared" si="1"/>
        <v>0</v>
      </c>
      <c r="E115" s="182" t="s">
        <v>6</v>
      </c>
      <c r="F115" s="183" t="s">
        <v>7</v>
      </c>
      <c r="G115" s="184"/>
      <c r="H115" s="185">
        <f>VLOOKUP(F115,商品价格表!B3:D223,3,0)</f>
        <v>0</v>
      </c>
      <c r="I115" s="183" t="s">
        <v>6</v>
      </c>
      <c r="J115" s="183" t="s">
        <v>7</v>
      </c>
      <c r="K115" s="184"/>
      <c r="L115" s="188">
        <f>VLOOKUP(J115,商品价格表!B3:D2233,3,0)</f>
        <v>0</v>
      </c>
      <c r="M115" s="182" t="s">
        <v>6</v>
      </c>
      <c r="N115" s="183" t="s">
        <v>7</v>
      </c>
      <c r="O115" s="184"/>
      <c r="P115" s="185">
        <f>VLOOKUP(N115,商品价格表!B3:D2233,3,0)</f>
        <v>0</v>
      </c>
      <c r="Q115" s="183" t="s">
        <v>6</v>
      </c>
      <c r="R115" s="183" t="s">
        <v>7</v>
      </c>
      <c r="S115" s="184"/>
      <c r="T115" s="188">
        <f>VLOOKUP(R115,商品价格表!B3:D2233,3,0)</f>
        <v>0</v>
      </c>
      <c r="U115" s="182" t="s">
        <v>6</v>
      </c>
      <c r="V115" s="189" t="s">
        <v>7</v>
      </c>
      <c r="W115" s="184"/>
      <c r="X115" s="185">
        <f>VLOOKUP(V115,商品价格表!B3:D2233,3,0)</f>
        <v>0</v>
      </c>
      <c r="Y115" s="183" t="s">
        <v>6</v>
      </c>
      <c r="Z115" s="183" t="s">
        <v>7</v>
      </c>
      <c r="AA115" s="184"/>
      <c r="AB115" s="192">
        <f>VLOOKUP(Z115,商品价格表!B3:D2233,3,0)</f>
        <v>0</v>
      </c>
    </row>
    <row r="116" ht="14.25" outlineLevel="2" spans="1:28">
      <c r="A116" s="174">
        <v>114</v>
      </c>
      <c r="B116" s="175"/>
      <c r="C116" s="176"/>
      <c r="D116" s="177">
        <f t="shared" si="1"/>
        <v>0</v>
      </c>
      <c r="E116" s="182" t="s">
        <v>6</v>
      </c>
      <c r="F116" s="183" t="s">
        <v>7</v>
      </c>
      <c r="G116" s="184"/>
      <c r="H116" s="185">
        <f>VLOOKUP(F116,商品价格表!B3:D223,3,0)</f>
        <v>0</v>
      </c>
      <c r="I116" s="183" t="s">
        <v>6</v>
      </c>
      <c r="J116" s="183" t="s">
        <v>7</v>
      </c>
      <c r="K116" s="184"/>
      <c r="L116" s="188">
        <f>VLOOKUP(J116,商品价格表!B3:D2233,3,0)</f>
        <v>0</v>
      </c>
      <c r="M116" s="182" t="s">
        <v>6</v>
      </c>
      <c r="N116" s="183" t="s">
        <v>7</v>
      </c>
      <c r="O116" s="184"/>
      <c r="P116" s="185">
        <f>VLOOKUP(N116,商品价格表!B3:D2233,3,0)</f>
        <v>0</v>
      </c>
      <c r="Q116" s="183" t="s">
        <v>6</v>
      </c>
      <c r="R116" s="183" t="s">
        <v>7</v>
      </c>
      <c r="S116" s="184"/>
      <c r="T116" s="188">
        <f>VLOOKUP(R116,商品价格表!B3:D2233,3,0)</f>
        <v>0</v>
      </c>
      <c r="U116" s="182" t="s">
        <v>6</v>
      </c>
      <c r="V116" s="189" t="s">
        <v>7</v>
      </c>
      <c r="W116" s="184"/>
      <c r="X116" s="185">
        <f>VLOOKUP(V116,商品价格表!B3:D2233,3,0)</f>
        <v>0</v>
      </c>
      <c r="Y116" s="183" t="s">
        <v>6</v>
      </c>
      <c r="Z116" s="183" t="s">
        <v>7</v>
      </c>
      <c r="AA116" s="184"/>
      <c r="AB116" s="192">
        <f>VLOOKUP(Z116,商品价格表!B3:D2233,3,0)</f>
        <v>0</v>
      </c>
    </row>
    <row r="117" ht="14.25" outlineLevel="2" spans="1:28">
      <c r="A117" s="174">
        <v>115</v>
      </c>
      <c r="B117" s="175"/>
      <c r="C117" s="176"/>
      <c r="D117" s="177">
        <f t="shared" si="1"/>
        <v>0</v>
      </c>
      <c r="E117" s="182" t="s">
        <v>6</v>
      </c>
      <c r="F117" s="183" t="s">
        <v>7</v>
      </c>
      <c r="G117" s="184"/>
      <c r="H117" s="185">
        <f>VLOOKUP(F117,商品价格表!B3:D223,3,0)</f>
        <v>0</v>
      </c>
      <c r="I117" s="183" t="s">
        <v>6</v>
      </c>
      <c r="J117" s="183" t="s">
        <v>7</v>
      </c>
      <c r="K117" s="184"/>
      <c r="L117" s="188">
        <f>VLOOKUP(J117,商品价格表!B3:D2233,3,0)</f>
        <v>0</v>
      </c>
      <c r="M117" s="182" t="s">
        <v>6</v>
      </c>
      <c r="N117" s="183" t="s">
        <v>7</v>
      </c>
      <c r="O117" s="184"/>
      <c r="P117" s="185">
        <f>VLOOKUP(N117,商品价格表!B3:D2233,3,0)</f>
        <v>0</v>
      </c>
      <c r="Q117" s="183" t="s">
        <v>6</v>
      </c>
      <c r="R117" s="183" t="s">
        <v>7</v>
      </c>
      <c r="S117" s="184"/>
      <c r="T117" s="188">
        <f>VLOOKUP(R117,商品价格表!B3:D2233,3,0)</f>
        <v>0</v>
      </c>
      <c r="U117" s="182" t="s">
        <v>6</v>
      </c>
      <c r="V117" s="189" t="s">
        <v>7</v>
      </c>
      <c r="W117" s="184"/>
      <c r="X117" s="185">
        <f>VLOOKUP(V117,商品价格表!B3:D2233,3,0)</f>
        <v>0</v>
      </c>
      <c r="Y117" s="183" t="s">
        <v>6</v>
      </c>
      <c r="Z117" s="183" t="s">
        <v>7</v>
      </c>
      <c r="AA117" s="184"/>
      <c r="AB117" s="192">
        <f>VLOOKUP(Z117,商品价格表!B3:D2233,3,0)</f>
        <v>0</v>
      </c>
    </row>
    <row r="118" ht="14.25" outlineLevel="2" spans="1:28">
      <c r="A118" s="174">
        <v>116</v>
      </c>
      <c r="B118" s="175"/>
      <c r="C118" s="176"/>
      <c r="D118" s="177">
        <f t="shared" si="1"/>
        <v>0</v>
      </c>
      <c r="E118" s="182" t="s">
        <v>6</v>
      </c>
      <c r="F118" s="183" t="s">
        <v>7</v>
      </c>
      <c r="G118" s="184"/>
      <c r="H118" s="185">
        <f>VLOOKUP(F118,商品价格表!B3:D223,3,0)</f>
        <v>0</v>
      </c>
      <c r="I118" s="183" t="s">
        <v>6</v>
      </c>
      <c r="J118" s="183" t="s">
        <v>7</v>
      </c>
      <c r="K118" s="184"/>
      <c r="L118" s="188">
        <f>VLOOKUP(J118,商品价格表!B3:D2233,3,0)</f>
        <v>0</v>
      </c>
      <c r="M118" s="182" t="s">
        <v>6</v>
      </c>
      <c r="N118" s="183" t="s">
        <v>7</v>
      </c>
      <c r="O118" s="184"/>
      <c r="P118" s="185">
        <f>VLOOKUP(N118,商品价格表!B3:D2233,3,0)</f>
        <v>0</v>
      </c>
      <c r="Q118" s="183" t="s">
        <v>6</v>
      </c>
      <c r="R118" s="183" t="s">
        <v>7</v>
      </c>
      <c r="S118" s="184"/>
      <c r="T118" s="188">
        <f>VLOOKUP(R118,商品价格表!B3:D2233,3,0)</f>
        <v>0</v>
      </c>
      <c r="U118" s="182" t="s">
        <v>6</v>
      </c>
      <c r="V118" s="189" t="s">
        <v>7</v>
      </c>
      <c r="W118" s="184"/>
      <c r="X118" s="185">
        <f>VLOOKUP(V118,商品价格表!B3:D2233,3,0)</f>
        <v>0</v>
      </c>
      <c r="Y118" s="183" t="s">
        <v>6</v>
      </c>
      <c r="Z118" s="183" t="s">
        <v>7</v>
      </c>
      <c r="AA118" s="184"/>
      <c r="AB118" s="192">
        <f>VLOOKUP(Z118,商品价格表!B3:D2233,3,0)</f>
        <v>0</v>
      </c>
    </row>
    <row r="119" ht="14.25" outlineLevel="2" spans="1:28">
      <c r="A119" s="174">
        <v>117</v>
      </c>
      <c r="B119" s="175"/>
      <c r="C119" s="176"/>
      <c r="D119" s="177">
        <f t="shared" si="1"/>
        <v>0</v>
      </c>
      <c r="E119" s="182" t="s">
        <v>6</v>
      </c>
      <c r="F119" s="183" t="s">
        <v>7</v>
      </c>
      <c r="G119" s="184"/>
      <c r="H119" s="185">
        <f>VLOOKUP(F119,商品价格表!B3:D223,3,0)</f>
        <v>0</v>
      </c>
      <c r="I119" s="183" t="s">
        <v>6</v>
      </c>
      <c r="J119" s="183" t="s">
        <v>7</v>
      </c>
      <c r="K119" s="184"/>
      <c r="L119" s="188">
        <f>VLOOKUP(J119,商品价格表!B3:D2233,3,0)</f>
        <v>0</v>
      </c>
      <c r="M119" s="182" t="s">
        <v>6</v>
      </c>
      <c r="N119" s="183" t="s">
        <v>7</v>
      </c>
      <c r="O119" s="184"/>
      <c r="P119" s="185">
        <f>VLOOKUP(N119,商品价格表!B3:D2233,3,0)</f>
        <v>0</v>
      </c>
      <c r="Q119" s="183" t="s">
        <v>6</v>
      </c>
      <c r="R119" s="183" t="s">
        <v>7</v>
      </c>
      <c r="S119" s="184"/>
      <c r="T119" s="188">
        <f>VLOOKUP(R119,商品价格表!B3:D2233,3,0)</f>
        <v>0</v>
      </c>
      <c r="U119" s="182" t="s">
        <v>6</v>
      </c>
      <c r="V119" s="189" t="s">
        <v>7</v>
      </c>
      <c r="W119" s="184"/>
      <c r="X119" s="185">
        <f>VLOOKUP(V119,商品价格表!B3:D2233,3,0)</f>
        <v>0</v>
      </c>
      <c r="Y119" s="183" t="s">
        <v>6</v>
      </c>
      <c r="Z119" s="183" t="s">
        <v>7</v>
      </c>
      <c r="AA119" s="184"/>
      <c r="AB119" s="192">
        <f>VLOOKUP(Z119,商品价格表!B3:D2233,3,0)</f>
        <v>0</v>
      </c>
    </row>
    <row r="120" ht="14.25" outlineLevel="2" spans="1:28">
      <c r="A120" s="174">
        <v>118</v>
      </c>
      <c r="B120" s="175"/>
      <c r="C120" s="176"/>
      <c r="D120" s="177">
        <f t="shared" si="1"/>
        <v>0</v>
      </c>
      <c r="E120" s="182" t="s">
        <v>6</v>
      </c>
      <c r="F120" s="183" t="s">
        <v>7</v>
      </c>
      <c r="G120" s="184"/>
      <c r="H120" s="185">
        <f>VLOOKUP(F120,商品价格表!B3:D223,3,0)</f>
        <v>0</v>
      </c>
      <c r="I120" s="183" t="s">
        <v>6</v>
      </c>
      <c r="J120" s="183" t="s">
        <v>7</v>
      </c>
      <c r="K120" s="184"/>
      <c r="L120" s="188">
        <f>VLOOKUP(J120,商品价格表!B3:D2233,3,0)</f>
        <v>0</v>
      </c>
      <c r="M120" s="182" t="s">
        <v>6</v>
      </c>
      <c r="N120" s="183" t="s">
        <v>7</v>
      </c>
      <c r="O120" s="184"/>
      <c r="P120" s="185">
        <f>VLOOKUP(N120,商品价格表!B3:D2233,3,0)</f>
        <v>0</v>
      </c>
      <c r="Q120" s="183" t="s">
        <v>6</v>
      </c>
      <c r="R120" s="183" t="s">
        <v>7</v>
      </c>
      <c r="S120" s="184"/>
      <c r="T120" s="188">
        <f>VLOOKUP(R120,商品价格表!B3:D2233,3,0)</f>
        <v>0</v>
      </c>
      <c r="U120" s="182" t="s">
        <v>6</v>
      </c>
      <c r="V120" s="189" t="s">
        <v>7</v>
      </c>
      <c r="W120" s="184"/>
      <c r="X120" s="185">
        <f>VLOOKUP(V120,商品价格表!B3:D2233,3,0)</f>
        <v>0</v>
      </c>
      <c r="Y120" s="183" t="s">
        <v>6</v>
      </c>
      <c r="Z120" s="183" t="s">
        <v>7</v>
      </c>
      <c r="AA120" s="184"/>
      <c r="AB120" s="192">
        <f>VLOOKUP(Z120,商品价格表!B3:D2233,3,0)</f>
        <v>0</v>
      </c>
    </row>
    <row r="121" ht="14.25" outlineLevel="2" spans="1:28">
      <c r="A121" s="174">
        <v>119</v>
      </c>
      <c r="B121" s="175"/>
      <c r="C121" s="176"/>
      <c r="D121" s="177">
        <f t="shared" si="1"/>
        <v>0</v>
      </c>
      <c r="E121" s="182" t="s">
        <v>6</v>
      </c>
      <c r="F121" s="183" t="s">
        <v>7</v>
      </c>
      <c r="G121" s="184"/>
      <c r="H121" s="185">
        <f>VLOOKUP(F121,商品价格表!B3:D223,3,0)</f>
        <v>0</v>
      </c>
      <c r="I121" s="183" t="s">
        <v>6</v>
      </c>
      <c r="J121" s="183" t="s">
        <v>7</v>
      </c>
      <c r="K121" s="184"/>
      <c r="L121" s="188">
        <f>VLOOKUP(J121,商品价格表!B3:D2233,3,0)</f>
        <v>0</v>
      </c>
      <c r="M121" s="182" t="s">
        <v>6</v>
      </c>
      <c r="N121" s="183" t="s">
        <v>7</v>
      </c>
      <c r="O121" s="184"/>
      <c r="P121" s="185">
        <f>VLOOKUP(N121,商品价格表!B3:D2233,3,0)</f>
        <v>0</v>
      </c>
      <c r="Q121" s="183" t="s">
        <v>6</v>
      </c>
      <c r="R121" s="183" t="s">
        <v>7</v>
      </c>
      <c r="S121" s="184"/>
      <c r="T121" s="188">
        <f>VLOOKUP(R121,商品价格表!B3:D2233,3,0)</f>
        <v>0</v>
      </c>
      <c r="U121" s="182" t="s">
        <v>6</v>
      </c>
      <c r="V121" s="189" t="s">
        <v>7</v>
      </c>
      <c r="W121" s="184"/>
      <c r="X121" s="185">
        <f>VLOOKUP(V121,商品价格表!B3:D2233,3,0)</f>
        <v>0</v>
      </c>
      <c r="Y121" s="183" t="s">
        <v>6</v>
      </c>
      <c r="Z121" s="183" t="s">
        <v>7</v>
      </c>
      <c r="AA121" s="184"/>
      <c r="AB121" s="192">
        <f>VLOOKUP(Z121,商品价格表!B3:D2233,3,0)</f>
        <v>0</v>
      </c>
    </row>
    <row r="122" ht="14.25" outlineLevel="2" spans="1:28">
      <c r="A122" s="174">
        <v>120</v>
      </c>
      <c r="B122" s="175"/>
      <c r="C122" s="176"/>
      <c r="D122" s="177">
        <f t="shared" si="1"/>
        <v>0</v>
      </c>
      <c r="E122" s="182" t="s">
        <v>6</v>
      </c>
      <c r="F122" s="183" t="s">
        <v>7</v>
      </c>
      <c r="G122" s="184"/>
      <c r="H122" s="185">
        <f>VLOOKUP(F122,商品价格表!B3:D223,3,0)</f>
        <v>0</v>
      </c>
      <c r="I122" s="183" t="s">
        <v>6</v>
      </c>
      <c r="J122" s="183" t="s">
        <v>7</v>
      </c>
      <c r="K122" s="184"/>
      <c r="L122" s="188">
        <f>VLOOKUP(J122,商品价格表!B3:D2233,3,0)</f>
        <v>0</v>
      </c>
      <c r="M122" s="182" t="s">
        <v>6</v>
      </c>
      <c r="N122" s="183" t="s">
        <v>7</v>
      </c>
      <c r="O122" s="184"/>
      <c r="P122" s="185">
        <f>VLOOKUP(N122,商品价格表!B3:D2233,3,0)</f>
        <v>0</v>
      </c>
      <c r="Q122" s="183" t="s">
        <v>6</v>
      </c>
      <c r="R122" s="183" t="s">
        <v>7</v>
      </c>
      <c r="S122" s="184"/>
      <c r="T122" s="188">
        <f>VLOOKUP(R122,商品价格表!B3:D2233,3,0)</f>
        <v>0</v>
      </c>
      <c r="U122" s="182" t="s">
        <v>6</v>
      </c>
      <c r="V122" s="189" t="s">
        <v>7</v>
      </c>
      <c r="W122" s="184"/>
      <c r="X122" s="185">
        <f>VLOOKUP(V122,商品价格表!B3:D2233,3,0)</f>
        <v>0</v>
      </c>
      <c r="Y122" s="183" t="s">
        <v>6</v>
      </c>
      <c r="Z122" s="183" t="s">
        <v>7</v>
      </c>
      <c r="AA122" s="184"/>
      <c r="AB122" s="192">
        <f>VLOOKUP(Z122,商品价格表!B3:D2233,3,0)</f>
        <v>0</v>
      </c>
    </row>
    <row r="123" ht="14.25" outlineLevel="2" spans="1:28">
      <c r="A123" s="174">
        <v>121</v>
      </c>
      <c r="B123" s="175"/>
      <c r="C123" s="176"/>
      <c r="D123" s="177">
        <f t="shared" si="1"/>
        <v>0</v>
      </c>
      <c r="E123" s="182" t="s">
        <v>6</v>
      </c>
      <c r="F123" s="183" t="s">
        <v>7</v>
      </c>
      <c r="G123" s="184"/>
      <c r="H123" s="185">
        <f>VLOOKUP(F123,商品价格表!B3:D223,3,0)</f>
        <v>0</v>
      </c>
      <c r="I123" s="183" t="s">
        <v>6</v>
      </c>
      <c r="J123" s="183" t="s">
        <v>7</v>
      </c>
      <c r="K123" s="184"/>
      <c r="L123" s="188">
        <f>VLOOKUP(J123,商品价格表!B3:D2233,3,0)</f>
        <v>0</v>
      </c>
      <c r="M123" s="182" t="s">
        <v>6</v>
      </c>
      <c r="N123" s="183" t="s">
        <v>7</v>
      </c>
      <c r="O123" s="184"/>
      <c r="P123" s="185">
        <f>VLOOKUP(N123,商品价格表!B3:D2233,3,0)</f>
        <v>0</v>
      </c>
      <c r="Q123" s="183" t="s">
        <v>6</v>
      </c>
      <c r="R123" s="183" t="s">
        <v>7</v>
      </c>
      <c r="S123" s="184"/>
      <c r="T123" s="188">
        <f>VLOOKUP(R123,商品价格表!B3:D2233,3,0)</f>
        <v>0</v>
      </c>
      <c r="U123" s="182" t="s">
        <v>6</v>
      </c>
      <c r="V123" s="189" t="s">
        <v>7</v>
      </c>
      <c r="W123" s="184"/>
      <c r="X123" s="185">
        <f>VLOOKUP(V123,商品价格表!B3:D2233,3,0)</f>
        <v>0</v>
      </c>
      <c r="Y123" s="183" t="s">
        <v>6</v>
      </c>
      <c r="Z123" s="183" t="s">
        <v>7</v>
      </c>
      <c r="AA123" s="184"/>
      <c r="AB123" s="192">
        <f>VLOOKUP(Z123,商品价格表!B3:D2233,3,0)</f>
        <v>0</v>
      </c>
    </row>
    <row r="124" ht="14.25" outlineLevel="2" spans="1:28">
      <c r="A124" s="174">
        <v>122</v>
      </c>
      <c r="B124" s="175"/>
      <c r="C124" s="176"/>
      <c r="D124" s="177">
        <f t="shared" si="1"/>
        <v>0</v>
      </c>
      <c r="E124" s="182" t="s">
        <v>6</v>
      </c>
      <c r="F124" s="183" t="s">
        <v>7</v>
      </c>
      <c r="G124" s="184"/>
      <c r="H124" s="185">
        <f>VLOOKUP(F124,商品价格表!B3:D223,3,0)</f>
        <v>0</v>
      </c>
      <c r="I124" s="183" t="s">
        <v>6</v>
      </c>
      <c r="J124" s="183" t="s">
        <v>7</v>
      </c>
      <c r="K124" s="184"/>
      <c r="L124" s="188">
        <f>VLOOKUP(J124,商品价格表!B3:D2233,3,0)</f>
        <v>0</v>
      </c>
      <c r="M124" s="182" t="s">
        <v>6</v>
      </c>
      <c r="N124" s="183" t="s">
        <v>7</v>
      </c>
      <c r="O124" s="184"/>
      <c r="P124" s="185">
        <f>VLOOKUP(N124,商品价格表!B3:D2233,3,0)</f>
        <v>0</v>
      </c>
      <c r="Q124" s="183" t="s">
        <v>6</v>
      </c>
      <c r="R124" s="183" t="s">
        <v>7</v>
      </c>
      <c r="S124" s="184"/>
      <c r="T124" s="188">
        <f>VLOOKUP(R124,商品价格表!B3:D2233,3,0)</f>
        <v>0</v>
      </c>
      <c r="U124" s="182" t="s">
        <v>6</v>
      </c>
      <c r="V124" s="189" t="s">
        <v>7</v>
      </c>
      <c r="W124" s="184"/>
      <c r="X124" s="185">
        <f>VLOOKUP(V124,商品价格表!B3:D2233,3,0)</f>
        <v>0</v>
      </c>
      <c r="Y124" s="183" t="s">
        <v>6</v>
      </c>
      <c r="Z124" s="183" t="s">
        <v>7</v>
      </c>
      <c r="AA124" s="184"/>
      <c r="AB124" s="192">
        <f>VLOOKUP(Z124,商品价格表!B3:D2233,3,0)</f>
        <v>0</v>
      </c>
    </row>
    <row r="125" ht="14.25" outlineLevel="2" spans="1:28">
      <c r="A125" s="174">
        <v>123</v>
      </c>
      <c r="B125" s="175"/>
      <c r="C125" s="176"/>
      <c r="D125" s="177">
        <f t="shared" si="1"/>
        <v>0</v>
      </c>
      <c r="E125" s="182" t="s">
        <v>6</v>
      </c>
      <c r="F125" s="183" t="s">
        <v>7</v>
      </c>
      <c r="G125" s="184"/>
      <c r="H125" s="185">
        <f>VLOOKUP(F125,商品价格表!B3:D223,3,0)</f>
        <v>0</v>
      </c>
      <c r="I125" s="183" t="s">
        <v>6</v>
      </c>
      <c r="J125" s="183" t="s">
        <v>7</v>
      </c>
      <c r="K125" s="184"/>
      <c r="L125" s="188">
        <f>VLOOKUP(J125,商品价格表!B3:D2233,3,0)</f>
        <v>0</v>
      </c>
      <c r="M125" s="182" t="s">
        <v>6</v>
      </c>
      <c r="N125" s="183" t="s">
        <v>7</v>
      </c>
      <c r="O125" s="184"/>
      <c r="P125" s="185">
        <f>VLOOKUP(N125,商品价格表!B3:D2233,3,0)</f>
        <v>0</v>
      </c>
      <c r="Q125" s="183" t="s">
        <v>6</v>
      </c>
      <c r="R125" s="183" t="s">
        <v>7</v>
      </c>
      <c r="S125" s="184"/>
      <c r="T125" s="188">
        <f>VLOOKUP(R125,商品价格表!B3:D2233,3,0)</f>
        <v>0</v>
      </c>
      <c r="U125" s="182" t="s">
        <v>6</v>
      </c>
      <c r="V125" s="189" t="s">
        <v>7</v>
      </c>
      <c r="W125" s="184"/>
      <c r="X125" s="185">
        <f>VLOOKUP(V125,商品价格表!B3:D2233,3,0)</f>
        <v>0</v>
      </c>
      <c r="Y125" s="183" t="s">
        <v>6</v>
      </c>
      <c r="Z125" s="183" t="s">
        <v>7</v>
      </c>
      <c r="AA125" s="184"/>
      <c r="AB125" s="192">
        <f>VLOOKUP(Z125,商品价格表!B3:D2233,3,0)</f>
        <v>0</v>
      </c>
    </row>
    <row r="126" ht="14.25" outlineLevel="2" spans="1:28">
      <c r="A126" s="174">
        <v>124</v>
      </c>
      <c r="B126" s="175"/>
      <c r="C126" s="176"/>
      <c r="D126" s="177">
        <f t="shared" si="1"/>
        <v>0</v>
      </c>
      <c r="E126" s="182" t="s">
        <v>6</v>
      </c>
      <c r="F126" s="183" t="s">
        <v>7</v>
      </c>
      <c r="G126" s="184"/>
      <c r="H126" s="185">
        <f>VLOOKUP(F126,商品价格表!B3:D223,3,0)</f>
        <v>0</v>
      </c>
      <c r="I126" s="183" t="s">
        <v>6</v>
      </c>
      <c r="J126" s="183" t="s">
        <v>7</v>
      </c>
      <c r="K126" s="184"/>
      <c r="L126" s="188">
        <f>VLOOKUP(J126,商品价格表!B3:D2233,3,0)</f>
        <v>0</v>
      </c>
      <c r="M126" s="182" t="s">
        <v>6</v>
      </c>
      <c r="N126" s="183" t="s">
        <v>7</v>
      </c>
      <c r="O126" s="184"/>
      <c r="P126" s="185">
        <f>VLOOKUP(N126,商品价格表!B3:D2233,3,0)</f>
        <v>0</v>
      </c>
      <c r="Q126" s="183" t="s">
        <v>6</v>
      </c>
      <c r="R126" s="183" t="s">
        <v>7</v>
      </c>
      <c r="S126" s="184"/>
      <c r="T126" s="188">
        <f>VLOOKUP(R126,商品价格表!B3:D2233,3,0)</f>
        <v>0</v>
      </c>
      <c r="U126" s="182" t="s">
        <v>6</v>
      </c>
      <c r="V126" s="189" t="s">
        <v>7</v>
      </c>
      <c r="W126" s="184"/>
      <c r="X126" s="185">
        <f>VLOOKUP(V126,商品价格表!B3:D2233,3,0)</f>
        <v>0</v>
      </c>
      <c r="Y126" s="183" t="s">
        <v>6</v>
      </c>
      <c r="Z126" s="183" t="s">
        <v>7</v>
      </c>
      <c r="AA126" s="184"/>
      <c r="AB126" s="192">
        <f>VLOOKUP(Z126,商品价格表!B3:D2233,3,0)</f>
        <v>0</v>
      </c>
    </row>
    <row r="127" ht="14.25" outlineLevel="2" spans="1:28">
      <c r="A127" s="174">
        <v>125</v>
      </c>
      <c r="B127" s="175"/>
      <c r="C127" s="176"/>
      <c r="D127" s="177">
        <f t="shared" si="1"/>
        <v>0</v>
      </c>
      <c r="E127" s="182" t="s">
        <v>6</v>
      </c>
      <c r="F127" s="183" t="s">
        <v>7</v>
      </c>
      <c r="G127" s="184"/>
      <c r="H127" s="185">
        <f>VLOOKUP(F127,商品价格表!B3:D223,3,0)</f>
        <v>0</v>
      </c>
      <c r="I127" s="183" t="s">
        <v>6</v>
      </c>
      <c r="J127" s="183" t="s">
        <v>7</v>
      </c>
      <c r="K127" s="184"/>
      <c r="L127" s="188">
        <f>VLOOKUP(J127,商品价格表!B3:D2233,3,0)</f>
        <v>0</v>
      </c>
      <c r="M127" s="182" t="s">
        <v>6</v>
      </c>
      <c r="N127" s="183" t="s">
        <v>7</v>
      </c>
      <c r="O127" s="184"/>
      <c r="P127" s="185">
        <f>VLOOKUP(N127,商品价格表!B3:D2233,3,0)</f>
        <v>0</v>
      </c>
      <c r="Q127" s="183" t="s">
        <v>6</v>
      </c>
      <c r="R127" s="183" t="s">
        <v>7</v>
      </c>
      <c r="S127" s="184"/>
      <c r="T127" s="188">
        <f>VLOOKUP(R127,商品价格表!B3:D2233,3,0)</f>
        <v>0</v>
      </c>
      <c r="U127" s="182" t="s">
        <v>6</v>
      </c>
      <c r="V127" s="189" t="s">
        <v>7</v>
      </c>
      <c r="W127" s="184"/>
      <c r="X127" s="185">
        <f>VLOOKUP(V127,商品价格表!B3:D2233,3,0)</f>
        <v>0</v>
      </c>
      <c r="Y127" s="183" t="s">
        <v>6</v>
      </c>
      <c r="Z127" s="183" t="s">
        <v>7</v>
      </c>
      <c r="AA127" s="184"/>
      <c r="AB127" s="192">
        <f>VLOOKUP(Z127,商品价格表!B3:D2233,3,0)</f>
        <v>0</v>
      </c>
    </row>
    <row r="128" ht="14.25" outlineLevel="2" spans="1:28">
      <c r="A128" s="174">
        <v>126</v>
      </c>
      <c r="B128" s="175"/>
      <c r="C128" s="176"/>
      <c r="D128" s="177">
        <f t="shared" si="1"/>
        <v>0</v>
      </c>
      <c r="E128" s="182" t="s">
        <v>6</v>
      </c>
      <c r="F128" s="183" t="s">
        <v>7</v>
      </c>
      <c r="G128" s="184"/>
      <c r="H128" s="185">
        <f>VLOOKUP(F128,商品价格表!B3:D223,3,0)</f>
        <v>0</v>
      </c>
      <c r="I128" s="183" t="s">
        <v>6</v>
      </c>
      <c r="J128" s="183" t="s">
        <v>7</v>
      </c>
      <c r="K128" s="184"/>
      <c r="L128" s="188">
        <f>VLOOKUP(J128,商品价格表!B3:D2233,3,0)</f>
        <v>0</v>
      </c>
      <c r="M128" s="182" t="s">
        <v>6</v>
      </c>
      <c r="N128" s="183" t="s">
        <v>7</v>
      </c>
      <c r="O128" s="184"/>
      <c r="P128" s="185">
        <f>VLOOKUP(N128,商品价格表!B3:D2233,3,0)</f>
        <v>0</v>
      </c>
      <c r="Q128" s="183" t="s">
        <v>6</v>
      </c>
      <c r="R128" s="183" t="s">
        <v>7</v>
      </c>
      <c r="S128" s="184"/>
      <c r="T128" s="188">
        <f>VLOOKUP(R128,商品价格表!B3:D2233,3,0)</f>
        <v>0</v>
      </c>
      <c r="U128" s="182" t="s">
        <v>6</v>
      </c>
      <c r="V128" s="189" t="s">
        <v>7</v>
      </c>
      <c r="W128" s="184"/>
      <c r="X128" s="185">
        <f>VLOOKUP(V128,商品价格表!B3:D2233,3,0)</f>
        <v>0</v>
      </c>
      <c r="Y128" s="183" t="s">
        <v>6</v>
      </c>
      <c r="Z128" s="183" t="s">
        <v>7</v>
      </c>
      <c r="AA128" s="184"/>
      <c r="AB128" s="192">
        <f>VLOOKUP(Z128,商品价格表!B3:D2233,3,0)</f>
        <v>0</v>
      </c>
    </row>
    <row r="129" ht="14.25" outlineLevel="2" spans="1:28">
      <c r="A129" s="174">
        <v>127</v>
      </c>
      <c r="B129" s="175"/>
      <c r="C129" s="176"/>
      <c r="D129" s="177">
        <f t="shared" si="1"/>
        <v>0</v>
      </c>
      <c r="E129" s="182" t="s">
        <v>6</v>
      </c>
      <c r="F129" s="183" t="s">
        <v>7</v>
      </c>
      <c r="G129" s="184"/>
      <c r="H129" s="185">
        <f>VLOOKUP(F129,商品价格表!B3:D223,3,0)</f>
        <v>0</v>
      </c>
      <c r="I129" s="183" t="s">
        <v>6</v>
      </c>
      <c r="J129" s="183" t="s">
        <v>7</v>
      </c>
      <c r="K129" s="184"/>
      <c r="L129" s="188">
        <f>VLOOKUP(J129,商品价格表!B3:D2233,3,0)</f>
        <v>0</v>
      </c>
      <c r="M129" s="182" t="s">
        <v>6</v>
      </c>
      <c r="N129" s="183" t="s">
        <v>7</v>
      </c>
      <c r="O129" s="184"/>
      <c r="P129" s="185">
        <f>VLOOKUP(N129,商品价格表!B3:D2233,3,0)</f>
        <v>0</v>
      </c>
      <c r="Q129" s="183" t="s">
        <v>6</v>
      </c>
      <c r="R129" s="183" t="s">
        <v>7</v>
      </c>
      <c r="S129" s="184"/>
      <c r="T129" s="188">
        <f>VLOOKUP(R129,商品价格表!B3:D2233,3,0)</f>
        <v>0</v>
      </c>
      <c r="U129" s="182" t="s">
        <v>6</v>
      </c>
      <c r="V129" s="189" t="s">
        <v>7</v>
      </c>
      <c r="W129" s="184"/>
      <c r="X129" s="185">
        <f>VLOOKUP(V129,商品价格表!B3:D2233,3,0)</f>
        <v>0</v>
      </c>
      <c r="Y129" s="183" t="s">
        <v>6</v>
      </c>
      <c r="Z129" s="183" t="s">
        <v>7</v>
      </c>
      <c r="AA129" s="184"/>
      <c r="AB129" s="192">
        <f>VLOOKUP(Z129,商品价格表!B3:D2233,3,0)</f>
        <v>0</v>
      </c>
    </row>
    <row r="130" ht="14.25" outlineLevel="2" spans="1:28">
      <c r="A130" s="174">
        <v>128</v>
      </c>
      <c r="B130" s="175"/>
      <c r="C130" s="176"/>
      <c r="D130" s="177">
        <f t="shared" si="1"/>
        <v>0</v>
      </c>
      <c r="E130" s="182" t="s">
        <v>6</v>
      </c>
      <c r="F130" s="183" t="s">
        <v>7</v>
      </c>
      <c r="G130" s="184"/>
      <c r="H130" s="185">
        <f>VLOOKUP(F130,商品价格表!B3:D223,3,0)</f>
        <v>0</v>
      </c>
      <c r="I130" s="183" t="s">
        <v>6</v>
      </c>
      <c r="J130" s="183" t="s">
        <v>7</v>
      </c>
      <c r="K130" s="184"/>
      <c r="L130" s="188">
        <f>VLOOKUP(J130,商品价格表!B3:D2233,3,0)</f>
        <v>0</v>
      </c>
      <c r="M130" s="182" t="s">
        <v>6</v>
      </c>
      <c r="N130" s="183" t="s">
        <v>7</v>
      </c>
      <c r="O130" s="184"/>
      <c r="P130" s="185">
        <f>VLOOKUP(N130,商品价格表!B3:D2233,3,0)</f>
        <v>0</v>
      </c>
      <c r="Q130" s="183" t="s">
        <v>6</v>
      </c>
      <c r="R130" s="183" t="s">
        <v>7</v>
      </c>
      <c r="S130" s="184"/>
      <c r="T130" s="188">
        <f>VLOOKUP(R130,商品价格表!B3:D2233,3,0)</f>
        <v>0</v>
      </c>
      <c r="U130" s="182" t="s">
        <v>6</v>
      </c>
      <c r="V130" s="189" t="s">
        <v>7</v>
      </c>
      <c r="W130" s="184"/>
      <c r="X130" s="185">
        <f>VLOOKUP(V130,商品价格表!B3:D2233,3,0)</f>
        <v>0</v>
      </c>
      <c r="Y130" s="183" t="s">
        <v>6</v>
      </c>
      <c r="Z130" s="183" t="s">
        <v>7</v>
      </c>
      <c r="AA130" s="184"/>
      <c r="AB130" s="192">
        <f>VLOOKUP(Z130,商品价格表!B3:D2233,3,0)</f>
        <v>0</v>
      </c>
    </row>
    <row r="131" ht="14.25" outlineLevel="2" spans="1:28">
      <c r="A131" s="174">
        <v>129</v>
      </c>
      <c r="B131" s="175"/>
      <c r="C131" s="176"/>
      <c r="D131" s="177">
        <f t="shared" ref="D131:D194" si="2">G131*H131+K131*L131+O131*P131+S131*T131+W131*X131+AA131*AB131</f>
        <v>0</v>
      </c>
      <c r="E131" s="182" t="s">
        <v>6</v>
      </c>
      <c r="F131" s="183" t="s">
        <v>7</v>
      </c>
      <c r="G131" s="184"/>
      <c r="H131" s="185">
        <f>VLOOKUP(F131,商品价格表!B3:D223,3,0)</f>
        <v>0</v>
      </c>
      <c r="I131" s="183" t="s">
        <v>6</v>
      </c>
      <c r="J131" s="183" t="s">
        <v>7</v>
      </c>
      <c r="K131" s="184"/>
      <c r="L131" s="188">
        <f>VLOOKUP(J131,商品价格表!B3:D2233,3,0)</f>
        <v>0</v>
      </c>
      <c r="M131" s="182" t="s">
        <v>6</v>
      </c>
      <c r="N131" s="183" t="s">
        <v>7</v>
      </c>
      <c r="O131" s="184"/>
      <c r="P131" s="185">
        <f>VLOOKUP(N131,商品价格表!B3:D2233,3,0)</f>
        <v>0</v>
      </c>
      <c r="Q131" s="183" t="s">
        <v>6</v>
      </c>
      <c r="R131" s="183" t="s">
        <v>7</v>
      </c>
      <c r="S131" s="184"/>
      <c r="T131" s="188">
        <f>VLOOKUP(R131,商品价格表!B3:D2233,3,0)</f>
        <v>0</v>
      </c>
      <c r="U131" s="182" t="s">
        <v>6</v>
      </c>
      <c r="V131" s="189" t="s">
        <v>7</v>
      </c>
      <c r="W131" s="184"/>
      <c r="X131" s="185">
        <f>VLOOKUP(V131,商品价格表!B3:D2233,3,0)</f>
        <v>0</v>
      </c>
      <c r="Y131" s="183" t="s">
        <v>6</v>
      </c>
      <c r="Z131" s="183" t="s">
        <v>7</v>
      </c>
      <c r="AA131" s="184"/>
      <c r="AB131" s="192">
        <f>VLOOKUP(Z131,商品价格表!B3:D2233,3,0)</f>
        <v>0</v>
      </c>
    </row>
    <row r="132" ht="14.25" outlineLevel="2" spans="1:28">
      <c r="A132" s="174">
        <v>130</v>
      </c>
      <c r="B132" s="175"/>
      <c r="C132" s="176"/>
      <c r="D132" s="177">
        <f t="shared" si="2"/>
        <v>0</v>
      </c>
      <c r="E132" s="182" t="s">
        <v>6</v>
      </c>
      <c r="F132" s="183" t="s">
        <v>7</v>
      </c>
      <c r="G132" s="184"/>
      <c r="H132" s="185">
        <f>VLOOKUP(F132,商品价格表!B3:D223,3,0)</f>
        <v>0</v>
      </c>
      <c r="I132" s="183" t="s">
        <v>6</v>
      </c>
      <c r="J132" s="183" t="s">
        <v>7</v>
      </c>
      <c r="K132" s="184"/>
      <c r="L132" s="188">
        <f>VLOOKUP(J132,商品价格表!B3:D2233,3,0)</f>
        <v>0</v>
      </c>
      <c r="M132" s="182" t="s">
        <v>6</v>
      </c>
      <c r="N132" s="183" t="s">
        <v>7</v>
      </c>
      <c r="O132" s="184"/>
      <c r="P132" s="185">
        <f>VLOOKUP(N132,商品价格表!B3:D2233,3,0)</f>
        <v>0</v>
      </c>
      <c r="Q132" s="183" t="s">
        <v>6</v>
      </c>
      <c r="R132" s="183" t="s">
        <v>7</v>
      </c>
      <c r="S132" s="184"/>
      <c r="T132" s="188">
        <f>VLOOKUP(R132,商品价格表!B3:D2233,3,0)</f>
        <v>0</v>
      </c>
      <c r="U132" s="182" t="s">
        <v>6</v>
      </c>
      <c r="V132" s="189" t="s">
        <v>7</v>
      </c>
      <c r="W132" s="184"/>
      <c r="X132" s="185">
        <f>VLOOKUP(V132,商品价格表!B3:D2233,3,0)</f>
        <v>0</v>
      </c>
      <c r="Y132" s="183" t="s">
        <v>6</v>
      </c>
      <c r="Z132" s="183" t="s">
        <v>7</v>
      </c>
      <c r="AA132" s="184"/>
      <c r="AB132" s="192">
        <f>VLOOKUP(Z132,商品价格表!B3:D2233,3,0)</f>
        <v>0</v>
      </c>
    </row>
    <row r="133" ht="14.25" outlineLevel="2" spans="1:28">
      <c r="A133" s="174">
        <v>131</v>
      </c>
      <c r="B133" s="175"/>
      <c r="C133" s="176"/>
      <c r="D133" s="177">
        <f t="shared" si="2"/>
        <v>0</v>
      </c>
      <c r="E133" s="182" t="s">
        <v>6</v>
      </c>
      <c r="F133" s="183" t="s">
        <v>7</v>
      </c>
      <c r="G133" s="184"/>
      <c r="H133" s="185">
        <f>VLOOKUP(F133,商品价格表!B3:D223,3,0)</f>
        <v>0</v>
      </c>
      <c r="I133" s="183" t="s">
        <v>6</v>
      </c>
      <c r="J133" s="183" t="s">
        <v>7</v>
      </c>
      <c r="K133" s="184"/>
      <c r="L133" s="188">
        <f>VLOOKUP(J133,商品价格表!B3:D2233,3,0)</f>
        <v>0</v>
      </c>
      <c r="M133" s="182" t="s">
        <v>6</v>
      </c>
      <c r="N133" s="183" t="s">
        <v>7</v>
      </c>
      <c r="O133" s="184"/>
      <c r="P133" s="185">
        <f>VLOOKUP(N133,商品价格表!B3:D2233,3,0)</f>
        <v>0</v>
      </c>
      <c r="Q133" s="183" t="s">
        <v>6</v>
      </c>
      <c r="R133" s="183" t="s">
        <v>7</v>
      </c>
      <c r="S133" s="184"/>
      <c r="T133" s="188">
        <f>VLOOKUP(R133,商品价格表!B3:D2233,3,0)</f>
        <v>0</v>
      </c>
      <c r="U133" s="182" t="s">
        <v>6</v>
      </c>
      <c r="V133" s="189" t="s">
        <v>7</v>
      </c>
      <c r="W133" s="184"/>
      <c r="X133" s="185">
        <f>VLOOKUP(V133,商品价格表!B3:D2233,3,0)</f>
        <v>0</v>
      </c>
      <c r="Y133" s="183" t="s">
        <v>6</v>
      </c>
      <c r="Z133" s="183" t="s">
        <v>7</v>
      </c>
      <c r="AA133" s="184"/>
      <c r="AB133" s="192">
        <f>VLOOKUP(Z133,商品价格表!B3:D2233,3,0)</f>
        <v>0</v>
      </c>
    </row>
    <row r="134" ht="14.25" outlineLevel="2" spans="1:28">
      <c r="A134" s="174">
        <v>132</v>
      </c>
      <c r="B134" s="175"/>
      <c r="C134" s="176"/>
      <c r="D134" s="177">
        <f t="shared" si="2"/>
        <v>0</v>
      </c>
      <c r="E134" s="182" t="s">
        <v>6</v>
      </c>
      <c r="F134" s="183" t="s">
        <v>7</v>
      </c>
      <c r="G134" s="184"/>
      <c r="H134" s="185">
        <f>VLOOKUP(F134,商品价格表!B3:D223,3,0)</f>
        <v>0</v>
      </c>
      <c r="I134" s="183" t="s">
        <v>6</v>
      </c>
      <c r="J134" s="183" t="s">
        <v>7</v>
      </c>
      <c r="K134" s="184"/>
      <c r="L134" s="188">
        <f>VLOOKUP(J134,商品价格表!B3:D2233,3,0)</f>
        <v>0</v>
      </c>
      <c r="M134" s="182" t="s">
        <v>6</v>
      </c>
      <c r="N134" s="183" t="s">
        <v>7</v>
      </c>
      <c r="O134" s="184"/>
      <c r="P134" s="185">
        <f>VLOOKUP(N134,商品价格表!B3:D2233,3,0)</f>
        <v>0</v>
      </c>
      <c r="Q134" s="183" t="s">
        <v>6</v>
      </c>
      <c r="R134" s="183" t="s">
        <v>7</v>
      </c>
      <c r="S134" s="184"/>
      <c r="T134" s="188">
        <f>VLOOKUP(R134,商品价格表!B3:D2233,3,0)</f>
        <v>0</v>
      </c>
      <c r="U134" s="182" t="s">
        <v>6</v>
      </c>
      <c r="V134" s="189" t="s">
        <v>7</v>
      </c>
      <c r="W134" s="184"/>
      <c r="X134" s="185">
        <f>VLOOKUP(V134,商品价格表!B3:D2233,3,0)</f>
        <v>0</v>
      </c>
      <c r="Y134" s="183" t="s">
        <v>6</v>
      </c>
      <c r="Z134" s="183" t="s">
        <v>7</v>
      </c>
      <c r="AA134" s="184"/>
      <c r="AB134" s="192">
        <f>VLOOKUP(Z134,商品价格表!B3:D2233,3,0)</f>
        <v>0</v>
      </c>
    </row>
    <row r="135" ht="14.25" outlineLevel="2" spans="1:28">
      <c r="A135" s="174">
        <v>133</v>
      </c>
      <c r="B135" s="175"/>
      <c r="C135" s="176"/>
      <c r="D135" s="177">
        <f t="shared" si="2"/>
        <v>0</v>
      </c>
      <c r="E135" s="182" t="s">
        <v>6</v>
      </c>
      <c r="F135" s="183" t="s">
        <v>7</v>
      </c>
      <c r="G135" s="184"/>
      <c r="H135" s="185">
        <f>VLOOKUP(F135,商品价格表!B3:D223,3,0)</f>
        <v>0</v>
      </c>
      <c r="I135" s="183" t="s">
        <v>6</v>
      </c>
      <c r="J135" s="183" t="s">
        <v>7</v>
      </c>
      <c r="K135" s="184"/>
      <c r="L135" s="188">
        <f>VLOOKUP(J135,商品价格表!B3:D2233,3,0)</f>
        <v>0</v>
      </c>
      <c r="M135" s="182" t="s">
        <v>6</v>
      </c>
      <c r="N135" s="183" t="s">
        <v>7</v>
      </c>
      <c r="O135" s="184"/>
      <c r="P135" s="185">
        <f>VLOOKUP(N135,商品价格表!B3:D2233,3,0)</f>
        <v>0</v>
      </c>
      <c r="Q135" s="183" t="s">
        <v>6</v>
      </c>
      <c r="R135" s="183" t="s">
        <v>7</v>
      </c>
      <c r="S135" s="184"/>
      <c r="T135" s="188">
        <f>VLOOKUP(R135,商品价格表!B3:D2233,3,0)</f>
        <v>0</v>
      </c>
      <c r="U135" s="182" t="s">
        <v>6</v>
      </c>
      <c r="V135" s="189" t="s">
        <v>7</v>
      </c>
      <c r="W135" s="184"/>
      <c r="X135" s="185">
        <f>VLOOKUP(V135,商品价格表!B3:D2233,3,0)</f>
        <v>0</v>
      </c>
      <c r="Y135" s="183" t="s">
        <v>6</v>
      </c>
      <c r="Z135" s="183" t="s">
        <v>7</v>
      </c>
      <c r="AA135" s="184"/>
      <c r="AB135" s="192">
        <f>VLOOKUP(Z135,商品价格表!B3:D2233,3,0)</f>
        <v>0</v>
      </c>
    </row>
    <row r="136" ht="14.25" outlineLevel="2" spans="1:28">
      <c r="A136" s="174">
        <v>134</v>
      </c>
      <c r="B136" s="175"/>
      <c r="C136" s="176"/>
      <c r="D136" s="177">
        <f t="shared" si="2"/>
        <v>0</v>
      </c>
      <c r="E136" s="182" t="s">
        <v>6</v>
      </c>
      <c r="F136" s="183" t="s">
        <v>7</v>
      </c>
      <c r="G136" s="184"/>
      <c r="H136" s="185">
        <f>VLOOKUP(F136,商品价格表!B3:D223,3,0)</f>
        <v>0</v>
      </c>
      <c r="I136" s="183" t="s">
        <v>6</v>
      </c>
      <c r="J136" s="183" t="s">
        <v>7</v>
      </c>
      <c r="K136" s="184"/>
      <c r="L136" s="188">
        <f>VLOOKUP(J136,商品价格表!B3:D2233,3,0)</f>
        <v>0</v>
      </c>
      <c r="M136" s="182" t="s">
        <v>6</v>
      </c>
      <c r="N136" s="183" t="s">
        <v>7</v>
      </c>
      <c r="O136" s="184"/>
      <c r="P136" s="185">
        <f>VLOOKUP(N136,商品价格表!B3:D2233,3,0)</f>
        <v>0</v>
      </c>
      <c r="Q136" s="183" t="s">
        <v>6</v>
      </c>
      <c r="R136" s="183" t="s">
        <v>7</v>
      </c>
      <c r="S136" s="184"/>
      <c r="T136" s="188">
        <f>VLOOKUP(R136,商品价格表!B3:D2233,3,0)</f>
        <v>0</v>
      </c>
      <c r="U136" s="182" t="s">
        <v>6</v>
      </c>
      <c r="V136" s="189" t="s">
        <v>7</v>
      </c>
      <c r="W136" s="184"/>
      <c r="X136" s="185">
        <f>VLOOKUP(V136,商品价格表!B3:D2233,3,0)</f>
        <v>0</v>
      </c>
      <c r="Y136" s="183" t="s">
        <v>6</v>
      </c>
      <c r="Z136" s="183" t="s">
        <v>7</v>
      </c>
      <c r="AA136" s="184"/>
      <c r="AB136" s="192">
        <f>VLOOKUP(Z136,商品价格表!B3:D2233,3,0)</f>
        <v>0</v>
      </c>
    </row>
    <row r="137" ht="14.25" outlineLevel="2" spans="1:28">
      <c r="A137" s="174">
        <v>135</v>
      </c>
      <c r="B137" s="175"/>
      <c r="C137" s="176"/>
      <c r="D137" s="177">
        <f t="shared" si="2"/>
        <v>0</v>
      </c>
      <c r="E137" s="182" t="s">
        <v>6</v>
      </c>
      <c r="F137" s="183" t="s">
        <v>7</v>
      </c>
      <c r="G137" s="184"/>
      <c r="H137" s="185">
        <f>VLOOKUP(F137,商品价格表!B3:D223,3,0)</f>
        <v>0</v>
      </c>
      <c r="I137" s="183" t="s">
        <v>6</v>
      </c>
      <c r="J137" s="183" t="s">
        <v>7</v>
      </c>
      <c r="K137" s="184"/>
      <c r="L137" s="188">
        <f>VLOOKUP(J137,商品价格表!B3:D2233,3,0)</f>
        <v>0</v>
      </c>
      <c r="M137" s="182" t="s">
        <v>6</v>
      </c>
      <c r="N137" s="183" t="s">
        <v>7</v>
      </c>
      <c r="O137" s="184"/>
      <c r="P137" s="185">
        <f>VLOOKUP(N137,商品价格表!B3:D2233,3,0)</f>
        <v>0</v>
      </c>
      <c r="Q137" s="183" t="s">
        <v>6</v>
      </c>
      <c r="R137" s="183" t="s">
        <v>7</v>
      </c>
      <c r="S137" s="184"/>
      <c r="T137" s="188">
        <f>VLOOKUP(R137,商品价格表!B3:D2233,3,0)</f>
        <v>0</v>
      </c>
      <c r="U137" s="182" t="s">
        <v>6</v>
      </c>
      <c r="V137" s="189" t="s">
        <v>7</v>
      </c>
      <c r="W137" s="184"/>
      <c r="X137" s="185">
        <f>VLOOKUP(V137,商品价格表!B3:D2233,3,0)</f>
        <v>0</v>
      </c>
      <c r="Y137" s="183" t="s">
        <v>6</v>
      </c>
      <c r="Z137" s="183" t="s">
        <v>7</v>
      </c>
      <c r="AA137" s="184"/>
      <c r="AB137" s="192">
        <f>VLOOKUP(Z137,商品价格表!B3:D2233,3,0)</f>
        <v>0</v>
      </c>
    </row>
    <row r="138" ht="14.25" outlineLevel="2" spans="1:28">
      <c r="A138" s="174">
        <v>136</v>
      </c>
      <c r="B138" s="175"/>
      <c r="C138" s="176"/>
      <c r="D138" s="177">
        <f t="shared" si="2"/>
        <v>0</v>
      </c>
      <c r="E138" s="182" t="s">
        <v>6</v>
      </c>
      <c r="F138" s="183" t="s">
        <v>7</v>
      </c>
      <c r="G138" s="184"/>
      <c r="H138" s="185">
        <f>VLOOKUP(F138,商品价格表!B3:D223,3,0)</f>
        <v>0</v>
      </c>
      <c r="I138" s="183" t="s">
        <v>6</v>
      </c>
      <c r="J138" s="183" t="s">
        <v>7</v>
      </c>
      <c r="K138" s="184"/>
      <c r="L138" s="188">
        <f>VLOOKUP(J138,商品价格表!B3:D2233,3,0)</f>
        <v>0</v>
      </c>
      <c r="M138" s="182" t="s">
        <v>6</v>
      </c>
      <c r="N138" s="183" t="s">
        <v>7</v>
      </c>
      <c r="O138" s="184"/>
      <c r="P138" s="185">
        <f>VLOOKUP(N138,商品价格表!B3:D2233,3,0)</f>
        <v>0</v>
      </c>
      <c r="Q138" s="183" t="s">
        <v>6</v>
      </c>
      <c r="R138" s="183" t="s">
        <v>7</v>
      </c>
      <c r="S138" s="184"/>
      <c r="T138" s="188">
        <f>VLOOKUP(R138,商品价格表!B3:D2233,3,0)</f>
        <v>0</v>
      </c>
      <c r="U138" s="182" t="s">
        <v>6</v>
      </c>
      <c r="V138" s="189" t="s">
        <v>7</v>
      </c>
      <c r="W138" s="184"/>
      <c r="X138" s="185">
        <f>VLOOKUP(V138,商品价格表!B3:D2233,3,0)</f>
        <v>0</v>
      </c>
      <c r="Y138" s="183" t="s">
        <v>6</v>
      </c>
      <c r="Z138" s="183" t="s">
        <v>7</v>
      </c>
      <c r="AA138" s="184"/>
      <c r="AB138" s="192">
        <f>VLOOKUP(Z138,商品价格表!B3:D2233,3,0)</f>
        <v>0</v>
      </c>
    </row>
    <row r="139" ht="14.25" outlineLevel="2" spans="1:28">
      <c r="A139" s="174">
        <v>137</v>
      </c>
      <c r="B139" s="175"/>
      <c r="C139" s="176"/>
      <c r="D139" s="177">
        <f t="shared" si="2"/>
        <v>0</v>
      </c>
      <c r="E139" s="182" t="s">
        <v>6</v>
      </c>
      <c r="F139" s="183" t="s">
        <v>7</v>
      </c>
      <c r="G139" s="184"/>
      <c r="H139" s="185">
        <f>VLOOKUP(F139,商品价格表!B3:D223,3,0)</f>
        <v>0</v>
      </c>
      <c r="I139" s="183" t="s">
        <v>6</v>
      </c>
      <c r="J139" s="183" t="s">
        <v>7</v>
      </c>
      <c r="K139" s="184"/>
      <c r="L139" s="188">
        <f>VLOOKUP(J139,商品价格表!B3:D2233,3,0)</f>
        <v>0</v>
      </c>
      <c r="M139" s="182" t="s">
        <v>6</v>
      </c>
      <c r="N139" s="183" t="s">
        <v>7</v>
      </c>
      <c r="O139" s="184"/>
      <c r="P139" s="185">
        <f>VLOOKUP(N139,商品价格表!B3:D2233,3,0)</f>
        <v>0</v>
      </c>
      <c r="Q139" s="183" t="s">
        <v>6</v>
      </c>
      <c r="R139" s="183" t="s">
        <v>7</v>
      </c>
      <c r="S139" s="184"/>
      <c r="T139" s="188">
        <f>VLOOKUP(R139,商品价格表!B3:D2233,3,0)</f>
        <v>0</v>
      </c>
      <c r="U139" s="182" t="s">
        <v>6</v>
      </c>
      <c r="V139" s="189" t="s">
        <v>7</v>
      </c>
      <c r="W139" s="184"/>
      <c r="X139" s="185">
        <f>VLOOKUP(V139,商品价格表!B3:D2233,3,0)</f>
        <v>0</v>
      </c>
      <c r="Y139" s="183" t="s">
        <v>6</v>
      </c>
      <c r="Z139" s="183" t="s">
        <v>7</v>
      </c>
      <c r="AA139" s="184"/>
      <c r="AB139" s="192">
        <f>VLOOKUP(Z139,商品价格表!B3:D2233,3,0)</f>
        <v>0</v>
      </c>
    </row>
    <row r="140" ht="14.25" outlineLevel="2" spans="1:28">
      <c r="A140" s="174">
        <v>138</v>
      </c>
      <c r="B140" s="175"/>
      <c r="C140" s="176"/>
      <c r="D140" s="177">
        <f t="shared" si="2"/>
        <v>0</v>
      </c>
      <c r="E140" s="182" t="s">
        <v>6</v>
      </c>
      <c r="F140" s="183" t="s">
        <v>7</v>
      </c>
      <c r="G140" s="184"/>
      <c r="H140" s="185">
        <f>VLOOKUP(F140,商品价格表!B3:D223,3,0)</f>
        <v>0</v>
      </c>
      <c r="I140" s="183" t="s">
        <v>6</v>
      </c>
      <c r="J140" s="183" t="s">
        <v>7</v>
      </c>
      <c r="K140" s="184"/>
      <c r="L140" s="188">
        <f>VLOOKUP(J140,商品价格表!B3:D2233,3,0)</f>
        <v>0</v>
      </c>
      <c r="M140" s="182" t="s">
        <v>6</v>
      </c>
      <c r="N140" s="183" t="s">
        <v>7</v>
      </c>
      <c r="O140" s="184"/>
      <c r="P140" s="185">
        <f>VLOOKUP(N140,商品价格表!B3:D2233,3,0)</f>
        <v>0</v>
      </c>
      <c r="Q140" s="183" t="s">
        <v>6</v>
      </c>
      <c r="R140" s="183" t="s">
        <v>7</v>
      </c>
      <c r="S140" s="184"/>
      <c r="T140" s="188">
        <f>VLOOKUP(R140,商品价格表!B3:D2233,3,0)</f>
        <v>0</v>
      </c>
      <c r="U140" s="182" t="s">
        <v>6</v>
      </c>
      <c r="V140" s="189" t="s">
        <v>7</v>
      </c>
      <c r="W140" s="184"/>
      <c r="X140" s="185">
        <f>VLOOKUP(V140,商品价格表!B3:D2233,3,0)</f>
        <v>0</v>
      </c>
      <c r="Y140" s="183" t="s">
        <v>6</v>
      </c>
      <c r="Z140" s="183" t="s">
        <v>7</v>
      </c>
      <c r="AA140" s="184"/>
      <c r="AB140" s="192">
        <f>VLOOKUP(Z140,商品价格表!B3:D2233,3,0)</f>
        <v>0</v>
      </c>
    </row>
    <row r="141" ht="14.25" outlineLevel="2" spans="1:28">
      <c r="A141" s="174">
        <v>139</v>
      </c>
      <c r="B141" s="175"/>
      <c r="C141" s="176"/>
      <c r="D141" s="177">
        <f t="shared" si="2"/>
        <v>0</v>
      </c>
      <c r="E141" s="182" t="s">
        <v>6</v>
      </c>
      <c r="F141" s="183" t="s">
        <v>7</v>
      </c>
      <c r="G141" s="184"/>
      <c r="H141" s="185">
        <f>VLOOKUP(F141,商品价格表!B3:D223,3,0)</f>
        <v>0</v>
      </c>
      <c r="I141" s="183" t="s">
        <v>6</v>
      </c>
      <c r="J141" s="183" t="s">
        <v>7</v>
      </c>
      <c r="K141" s="184"/>
      <c r="L141" s="188">
        <f>VLOOKUP(J141,商品价格表!B3:D2233,3,0)</f>
        <v>0</v>
      </c>
      <c r="M141" s="182" t="s">
        <v>6</v>
      </c>
      <c r="N141" s="183" t="s">
        <v>7</v>
      </c>
      <c r="O141" s="184"/>
      <c r="P141" s="185">
        <f>VLOOKUP(N141,商品价格表!B3:D2233,3,0)</f>
        <v>0</v>
      </c>
      <c r="Q141" s="183" t="s">
        <v>6</v>
      </c>
      <c r="R141" s="183" t="s">
        <v>7</v>
      </c>
      <c r="S141" s="184"/>
      <c r="T141" s="188">
        <f>VLOOKUP(R141,商品价格表!B3:D2233,3,0)</f>
        <v>0</v>
      </c>
      <c r="U141" s="182" t="s">
        <v>6</v>
      </c>
      <c r="V141" s="189" t="s">
        <v>7</v>
      </c>
      <c r="W141" s="184"/>
      <c r="X141" s="185">
        <f>VLOOKUP(V141,商品价格表!B3:D2233,3,0)</f>
        <v>0</v>
      </c>
      <c r="Y141" s="183" t="s">
        <v>6</v>
      </c>
      <c r="Z141" s="183" t="s">
        <v>7</v>
      </c>
      <c r="AA141" s="184"/>
      <c r="AB141" s="192">
        <f>VLOOKUP(Z141,商品价格表!B3:D2233,3,0)</f>
        <v>0</v>
      </c>
    </row>
    <row r="142" ht="14.25" outlineLevel="2" spans="1:28">
      <c r="A142" s="174">
        <v>140</v>
      </c>
      <c r="B142" s="175"/>
      <c r="C142" s="176"/>
      <c r="D142" s="177">
        <f t="shared" si="2"/>
        <v>0</v>
      </c>
      <c r="E142" s="182" t="s">
        <v>6</v>
      </c>
      <c r="F142" s="183" t="s">
        <v>7</v>
      </c>
      <c r="G142" s="184"/>
      <c r="H142" s="185">
        <f>VLOOKUP(F142,商品价格表!B3:D223,3,0)</f>
        <v>0</v>
      </c>
      <c r="I142" s="183" t="s">
        <v>6</v>
      </c>
      <c r="J142" s="183" t="s">
        <v>7</v>
      </c>
      <c r="K142" s="184"/>
      <c r="L142" s="188">
        <f>VLOOKUP(J142,商品价格表!B3:D2233,3,0)</f>
        <v>0</v>
      </c>
      <c r="M142" s="182" t="s">
        <v>6</v>
      </c>
      <c r="N142" s="183" t="s">
        <v>7</v>
      </c>
      <c r="O142" s="184"/>
      <c r="P142" s="185">
        <f>VLOOKUP(N142,商品价格表!B3:D2233,3,0)</f>
        <v>0</v>
      </c>
      <c r="Q142" s="183" t="s">
        <v>6</v>
      </c>
      <c r="R142" s="183" t="s">
        <v>7</v>
      </c>
      <c r="S142" s="184"/>
      <c r="T142" s="188">
        <f>VLOOKUP(R142,商品价格表!B3:D2233,3,0)</f>
        <v>0</v>
      </c>
      <c r="U142" s="182" t="s">
        <v>6</v>
      </c>
      <c r="V142" s="189" t="s">
        <v>7</v>
      </c>
      <c r="W142" s="184"/>
      <c r="X142" s="185">
        <f>VLOOKUP(V142,商品价格表!B3:D2233,3,0)</f>
        <v>0</v>
      </c>
      <c r="Y142" s="183" t="s">
        <v>6</v>
      </c>
      <c r="Z142" s="183" t="s">
        <v>7</v>
      </c>
      <c r="AA142" s="184"/>
      <c r="AB142" s="192">
        <f>VLOOKUP(Z142,商品价格表!B3:D2233,3,0)</f>
        <v>0</v>
      </c>
    </row>
    <row r="143" ht="14.25" outlineLevel="2" spans="1:28">
      <c r="A143" s="174">
        <v>141</v>
      </c>
      <c r="B143" s="175"/>
      <c r="C143" s="176"/>
      <c r="D143" s="177">
        <f t="shared" si="2"/>
        <v>0</v>
      </c>
      <c r="E143" s="182" t="s">
        <v>6</v>
      </c>
      <c r="F143" s="183" t="s">
        <v>7</v>
      </c>
      <c r="G143" s="184"/>
      <c r="H143" s="185">
        <f>VLOOKUP(F143,商品价格表!B3:D223,3,0)</f>
        <v>0</v>
      </c>
      <c r="I143" s="183" t="s">
        <v>6</v>
      </c>
      <c r="J143" s="183" t="s">
        <v>7</v>
      </c>
      <c r="K143" s="184"/>
      <c r="L143" s="188">
        <f>VLOOKUP(J143,商品价格表!B3:D2233,3,0)</f>
        <v>0</v>
      </c>
      <c r="M143" s="182" t="s">
        <v>6</v>
      </c>
      <c r="N143" s="183" t="s">
        <v>7</v>
      </c>
      <c r="O143" s="184"/>
      <c r="P143" s="185">
        <f>VLOOKUP(N143,商品价格表!B3:D2233,3,0)</f>
        <v>0</v>
      </c>
      <c r="Q143" s="183" t="s">
        <v>6</v>
      </c>
      <c r="R143" s="183" t="s">
        <v>7</v>
      </c>
      <c r="S143" s="184"/>
      <c r="T143" s="188">
        <f>VLOOKUP(R143,商品价格表!B3:D2233,3,0)</f>
        <v>0</v>
      </c>
      <c r="U143" s="182" t="s">
        <v>6</v>
      </c>
      <c r="V143" s="189" t="s">
        <v>7</v>
      </c>
      <c r="W143" s="184"/>
      <c r="X143" s="185">
        <f>VLOOKUP(V143,商品价格表!B3:D2233,3,0)</f>
        <v>0</v>
      </c>
      <c r="Y143" s="183" t="s">
        <v>6</v>
      </c>
      <c r="Z143" s="183" t="s">
        <v>7</v>
      </c>
      <c r="AA143" s="184"/>
      <c r="AB143" s="192">
        <f>VLOOKUP(Z143,商品价格表!B3:D2233,3,0)</f>
        <v>0</v>
      </c>
    </row>
    <row r="144" ht="14.25" outlineLevel="2" spans="1:28">
      <c r="A144" s="174">
        <v>142</v>
      </c>
      <c r="B144" s="175"/>
      <c r="C144" s="176"/>
      <c r="D144" s="177">
        <f t="shared" si="2"/>
        <v>0</v>
      </c>
      <c r="E144" s="182" t="s">
        <v>6</v>
      </c>
      <c r="F144" s="183" t="s">
        <v>7</v>
      </c>
      <c r="G144" s="184"/>
      <c r="H144" s="185">
        <f>VLOOKUP(F144,商品价格表!B3:D223,3,0)</f>
        <v>0</v>
      </c>
      <c r="I144" s="183" t="s">
        <v>6</v>
      </c>
      <c r="J144" s="183" t="s">
        <v>7</v>
      </c>
      <c r="K144" s="184"/>
      <c r="L144" s="188">
        <f>VLOOKUP(J144,商品价格表!B3:D2233,3,0)</f>
        <v>0</v>
      </c>
      <c r="M144" s="182" t="s">
        <v>6</v>
      </c>
      <c r="N144" s="183" t="s">
        <v>7</v>
      </c>
      <c r="O144" s="184"/>
      <c r="P144" s="185">
        <f>VLOOKUP(N144,商品价格表!B3:D2233,3,0)</f>
        <v>0</v>
      </c>
      <c r="Q144" s="183" t="s">
        <v>6</v>
      </c>
      <c r="R144" s="183" t="s">
        <v>7</v>
      </c>
      <c r="S144" s="184"/>
      <c r="T144" s="188">
        <f>VLOOKUP(R144,商品价格表!B3:D2233,3,0)</f>
        <v>0</v>
      </c>
      <c r="U144" s="182" t="s">
        <v>6</v>
      </c>
      <c r="V144" s="189" t="s">
        <v>7</v>
      </c>
      <c r="W144" s="184"/>
      <c r="X144" s="185">
        <f>VLOOKUP(V144,商品价格表!B3:D2233,3,0)</f>
        <v>0</v>
      </c>
      <c r="Y144" s="183" t="s">
        <v>6</v>
      </c>
      <c r="Z144" s="183" t="s">
        <v>7</v>
      </c>
      <c r="AA144" s="184"/>
      <c r="AB144" s="192">
        <f>VLOOKUP(Z144,商品价格表!B3:D2233,3,0)</f>
        <v>0</v>
      </c>
    </row>
    <row r="145" ht="14.25" outlineLevel="2" spans="1:28">
      <c r="A145" s="174">
        <v>143</v>
      </c>
      <c r="B145" s="175"/>
      <c r="C145" s="176"/>
      <c r="D145" s="177">
        <f t="shared" si="2"/>
        <v>0</v>
      </c>
      <c r="E145" s="182" t="s">
        <v>6</v>
      </c>
      <c r="F145" s="183" t="s">
        <v>7</v>
      </c>
      <c r="G145" s="184"/>
      <c r="H145" s="185">
        <f>VLOOKUP(F145,商品价格表!B3:D223,3,0)</f>
        <v>0</v>
      </c>
      <c r="I145" s="183" t="s">
        <v>6</v>
      </c>
      <c r="J145" s="183" t="s">
        <v>7</v>
      </c>
      <c r="K145" s="184"/>
      <c r="L145" s="188">
        <f>VLOOKUP(J145,商品价格表!B3:D2233,3,0)</f>
        <v>0</v>
      </c>
      <c r="M145" s="182" t="s">
        <v>6</v>
      </c>
      <c r="N145" s="183" t="s">
        <v>7</v>
      </c>
      <c r="O145" s="184"/>
      <c r="P145" s="185">
        <f>VLOOKUP(N145,商品价格表!B3:D2233,3,0)</f>
        <v>0</v>
      </c>
      <c r="Q145" s="183" t="s">
        <v>6</v>
      </c>
      <c r="R145" s="183" t="s">
        <v>7</v>
      </c>
      <c r="S145" s="184"/>
      <c r="T145" s="188">
        <f>VLOOKUP(R145,商品价格表!B3:D2233,3,0)</f>
        <v>0</v>
      </c>
      <c r="U145" s="182" t="s">
        <v>6</v>
      </c>
      <c r="V145" s="189" t="s">
        <v>7</v>
      </c>
      <c r="W145" s="184"/>
      <c r="X145" s="185">
        <f>VLOOKUP(V145,商品价格表!B3:D2233,3,0)</f>
        <v>0</v>
      </c>
      <c r="Y145" s="183" t="s">
        <v>6</v>
      </c>
      <c r="Z145" s="183" t="s">
        <v>7</v>
      </c>
      <c r="AA145" s="184"/>
      <c r="AB145" s="192">
        <f>VLOOKUP(Z145,商品价格表!B3:D2233,3,0)</f>
        <v>0</v>
      </c>
    </row>
    <row r="146" ht="14.25" outlineLevel="2" spans="1:28">
      <c r="A146" s="174">
        <v>144</v>
      </c>
      <c r="B146" s="175"/>
      <c r="C146" s="176"/>
      <c r="D146" s="177">
        <f t="shared" si="2"/>
        <v>0</v>
      </c>
      <c r="E146" s="182" t="s">
        <v>6</v>
      </c>
      <c r="F146" s="183" t="s">
        <v>7</v>
      </c>
      <c r="G146" s="184"/>
      <c r="H146" s="185">
        <f>VLOOKUP(F146,商品价格表!B3:D223,3,0)</f>
        <v>0</v>
      </c>
      <c r="I146" s="183" t="s">
        <v>6</v>
      </c>
      <c r="J146" s="183" t="s">
        <v>7</v>
      </c>
      <c r="K146" s="184"/>
      <c r="L146" s="188">
        <f>VLOOKUP(J146,商品价格表!B3:D2233,3,0)</f>
        <v>0</v>
      </c>
      <c r="M146" s="182" t="s">
        <v>6</v>
      </c>
      <c r="N146" s="183" t="s">
        <v>7</v>
      </c>
      <c r="O146" s="184"/>
      <c r="P146" s="185">
        <f>VLOOKUP(N146,商品价格表!B3:D2233,3,0)</f>
        <v>0</v>
      </c>
      <c r="Q146" s="183" t="s">
        <v>6</v>
      </c>
      <c r="R146" s="183" t="s">
        <v>7</v>
      </c>
      <c r="S146" s="184"/>
      <c r="T146" s="188">
        <f>VLOOKUP(R146,商品价格表!B3:D2233,3,0)</f>
        <v>0</v>
      </c>
      <c r="U146" s="182" t="s">
        <v>6</v>
      </c>
      <c r="V146" s="189" t="s">
        <v>7</v>
      </c>
      <c r="W146" s="184"/>
      <c r="X146" s="185">
        <f>VLOOKUP(V146,商品价格表!B3:D2233,3,0)</f>
        <v>0</v>
      </c>
      <c r="Y146" s="183" t="s">
        <v>6</v>
      </c>
      <c r="Z146" s="183" t="s">
        <v>7</v>
      </c>
      <c r="AA146" s="184"/>
      <c r="AB146" s="192">
        <f>VLOOKUP(Z146,商品价格表!B3:D2233,3,0)</f>
        <v>0</v>
      </c>
    </row>
    <row r="147" ht="14.25" outlineLevel="2" spans="1:28">
      <c r="A147" s="174">
        <v>145</v>
      </c>
      <c r="B147" s="175"/>
      <c r="C147" s="176"/>
      <c r="D147" s="177">
        <f t="shared" si="2"/>
        <v>0</v>
      </c>
      <c r="E147" s="182" t="s">
        <v>6</v>
      </c>
      <c r="F147" s="183" t="s">
        <v>7</v>
      </c>
      <c r="G147" s="184"/>
      <c r="H147" s="185">
        <f>VLOOKUP(F147,商品价格表!B3:D223,3,0)</f>
        <v>0</v>
      </c>
      <c r="I147" s="183" t="s">
        <v>6</v>
      </c>
      <c r="J147" s="183" t="s">
        <v>7</v>
      </c>
      <c r="K147" s="184"/>
      <c r="L147" s="188">
        <f>VLOOKUP(J147,商品价格表!B3:D2233,3,0)</f>
        <v>0</v>
      </c>
      <c r="M147" s="182" t="s">
        <v>6</v>
      </c>
      <c r="N147" s="183" t="s">
        <v>7</v>
      </c>
      <c r="O147" s="184"/>
      <c r="P147" s="185">
        <f>VLOOKUP(N147,商品价格表!B3:D2233,3,0)</f>
        <v>0</v>
      </c>
      <c r="Q147" s="183" t="s">
        <v>6</v>
      </c>
      <c r="R147" s="183" t="s">
        <v>7</v>
      </c>
      <c r="S147" s="184"/>
      <c r="T147" s="188">
        <f>VLOOKUP(R147,商品价格表!B3:D2233,3,0)</f>
        <v>0</v>
      </c>
      <c r="U147" s="182" t="s">
        <v>6</v>
      </c>
      <c r="V147" s="189" t="s">
        <v>7</v>
      </c>
      <c r="W147" s="184"/>
      <c r="X147" s="185">
        <f>VLOOKUP(V147,商品价格表!B3:D2233,3,0)</f>
        <v>0</v>
      </c>
      <c r="Y147" s="183" t="s">
        <v>6</v>
      </c>
      <c r="Z147" s="183" t="s">
        <v>7</v>
      </c>
      <c r="AA147" s="184"/>
      <c r="AB147" s="192">
        <f>VLOOKUP(Z147,商品价格表!B3:D2233,3,0)</f>
        <v>0</v>
      </c>
    </row>
    <row r="148" ht="14.25" outlineLevel="2" spans="1:28">
      <c r="A148" s="174">
        <v>146</v>
      </c>
      <c r="B148" s="175"/>
      <c r="C148" s="176"/>
      <c r="D148" s="177">
        <f t="shared" si="2"/>
        <v>0</v>
      </c>
      <c r="E148" s="182" t="s">
        <v>6</v>
      </c>
      <c r="F148" s="183" t="s">
        <v>7</v>
      </c>
      <c r="G148" s="184"/>
      <c r="H148" s="185">
        <f>VLOOKUP(F148,商品价格表!B3:D223,3,0)</f>
        <v>0</v>
      </c>
      <c r="I148" s="183" t="s">
        <v>6</v>
      </c>
      <c r="J148" s="183" t="s">
        <v>7</v>
      </c>
      <c r="K148" s="184"/>
      <c r="L148" s="188">
        <f>VLOOKUP(J148,商品价格表!B3:D2233,3,0)</f>
        <v>0</v>
      </c>
      <c r="M148" s="182" t="s">
        <v>6</v>
      </c>
      <c r="N148" s="183" t="s">
        <v>7</v>
      </c>
      <c r="O148" s="184"/>
      <c r="P148" s="185">
        <f>VLOOKUP(N148,商品价格表!B3:D2233,3,0)</f>
        <v>0</v>
      </c>
      <c r="Q148" s="183" t="s">
        <v>6</v>
      </c>
      <c r="R148" s="183" t="s">
        <v>7</v>
      </c>
      <c r="S148" s="184"/>
      <c r="T148" s="188">
        <f>VLOOKUP(R148,商品价格表!B3:D2233,3,0)</f>
        <v>0</v>
      </c>
      <c r="U148" s="182" t="s">
        <v>6</v>
      </c>
      <c r="V148" s="189" t="s">
        <v>7</v>
      </c>
      <c r="W148" s="184"/>
      <c r="X148" s="185">
        <f>VLOOKUP(V148,商品价格表!B3:D2233,3,0)</f>
        <v>0</v>
      </c>
      <c r="Y148" s="183" t="s">
        <v>6</v>
      </c>
      <c r="Z148" s="183" t="s">
        <v>7</v>
      </c>
      <c r="AA148" s="184"/>
      <c r="AB148" s="192">
        <f>VLOOKUP(Z148,商品价格表!B3:D2233,3,0)</f>
        <v>0</v>
      </c>
    </row>
    <row r="149" ht="14.25" outlineLevel="2" spans="1:28">
      <c r="A149" s="174">
        <v>147</v>
      </c>
      <c r="B149" s="175"/>
      <c r="C149" s="176"/>
      <c r="D149" s="177">
        <f t="shared" si="2"/>
        <v>0</v>
      </c>
      <c r="E149" s="182" t="s">
        <v>6</v>
      </c>
      <c r="F149" s="183" t="s">
        <v>7</v>
      </c>
      <c r="G149" s="184"/>
      <c r="H149" s="185">
        <f>VLOOKUP(F149,商品价格表!B3:D223,3,0)</f>
        <v>0</v>
      </c>
      <c r="I149" s="183" t="s">
        <v>6</v>
      </c>
      <c r="J149" s="183" t="s">
        <v>7</v>
      </c>
      <c r="K149" s="184"/>
      <c r="L149" s="188">
        <f>VLOOKUP(J149,商品价格表!B3:D2233,3,0)</f>
        <v>0</v>
      </c>
      <c r="M149" s="182" t="s">
        <v>6</v>
      </c>
      <c r="N149" s="183" t="s">
        <v>7</v>
      </c>
      <c r="O149" s="184"/>
      <c r="P149" s="185">
        <f>VLOOKUP(N149,商品价格表!B3:D2233,3,0)</f>
        <v>0</v>
      </c>
      <c r="Q149" s="183" t="s">
        <v>6</v>
      </c>
      <c r="R149" s="183" t="s">
        <v>7</v>
      </c>
      <c r="S149" s="184"/>
      <c r="T149" s="188">
        <f>VLOOKUP(R149,商品价格表!B3:D2233,3,0)</f>
        <v>0</v>
      </c>
      <c r="U149" s="182" t="s">
        <v>6</v>
      </c>
      <c r="V149" s="189" t="s">
        <v>7</v>
      </c>
      <c r="W149" s="184"/>
      <c r="X149" s="185">
        <f>VLOOKUP(V149,商品价格表!B3:D2233,3,0)</f>
        <v>0</v>
      </c>
      <c r="Y149" s="183" t="s">
        <v>6</v>
      </c>
      <c r="Z149" s="183" t="s">
        <v>7</v>
      </c>
      <c r="AA149" s="184"/>
      <c r="AB149" s="192">
        <f>VLOOKUP(Z149,商品价格表!B3:D2233,3,0)</f>
        <v>0</v>
      </c>
    </row>
    <row r="150" ht="14.25" outlineLevel="2" spans="1:28">
      <c r="A150" s="174">
        <v>148</v>
      </c>
      <c r="B150" s="175"/>
      <c r="C150" s="176"/>
      <c r="D150" s="177">
        <f t="shared" si="2"/>
        <v>0</v>
      </c>
      <c r="E150" s="182" t="s">
        <v>6</v>
      </c>
      <c r="F150" s="183" t="s">
        <v>7</v>
      </c>
      <c r="G150" s="184"/>
      <c r="H150" s="185">
        <f>VLOOKUP(F150,商品价格表!B3:D223,3,0)</f>
        <v>0</v>
      </c>
      <c r="I150" s="183" t="s">
        <v>6</v>
      </c>
      <c r="J150" s="183" t="s">
        <v>7</v>
      </c>
      <c r="K150" s="184"/>
      <c r="L150" s="188">
        <f>VLOOKUP(J150,商品价格表!B3:D2233,3,0)</f>
        <v>0</v>
      </c>
      <c r="M150" s="182" t="s">
        <v>6</v>
      </c>
      <c r="N150" s="183" t="s">
        <v>7</v>
      </c>
      <c r="O150" s="184"/>
      <c r="P150" s="185">
        <f>VLOOKUP(N150,商品价格表!B3:D2233,3,0)</f>
        <v>0</v>
      </c>
      <c r="Q150" s="183" t="s">
        <v>6</v>
      </c>
      <c r="R150" s="183" t="s">
        <v>7</v>
      </c>
      <c r="S150" s="184"/>
      <c r="T150" s="188">
        <f>VLOOKUP(R150,商品价格表!B3:D2233,3,0)</f>
        <v>0</v>
      </c>
      <c r="U150" s="182" t="s">
        <v>6</v>
      </c>
      <c r="V150" s="189" t="s">
        <v>7</v>
      </c>
      <c r="W150" s="184"/>
      <c r="X150" s="185">
        <f>VLOOKUP(V150,商品价格表!B3:D2233,3,0)</f>
        <v>0</v>
      </c>
      <c r="Y150" s="183" t="s">
        <v>6</v>
      </c>
      <c r="Z150" s="183" t="s">
        <v>7</v>
      </c>
      <c r="AA150" s="184"/>
      <c r="AB150" s="192">
        <f>VLOOKUP(Z150,商品价格表!B3:D2233,3,0)</f>
        <v>0</v>
      </c>
    </row>
    <row r="151" ht="14.25" outlineLevel="2" spans="1:28">
      <c r="A151" s="174">
        <v>149</v>
      </c>
      <c r="B151" s="175"/>
      <c r="C151" s="176"/>
      <c r="D151" s="177">
        <f t="shared" si="2"/>
        <v>0</v>
      </c>
      <c r="E151" s="182" t="s">
        <v>6</v>
      </c>
      <c r="F151" s="183" t="s">
        <v>7</v>
      </c>
      <c r="G151" s="184"/>
      <c r="H151" s="185">
        <f>VLOOKUP(F151,商品价格表!B3:D223,3,0)</f>
        <v>0</v>
      </c>
      <c r="I151" s="183" t="s">
        <v>6</v>
      </c>
      <c r="J151" s="183" t="s">
        <v>7</v>
      </c>
      <c r="K151" s="184"/>
      <c r="L151" s="188">
        <f>VLOOKUP(J151,商品价格表!B3:D2233,3,0)</f>
        <v>0</v>
      </c>
      <c r="M151" s="182" t="s">
        <v>6</v>
      </c>
      <c r="N151" s="183" t="s">
        <v>7</v>
      </c>
      <c r="O151" s="184"/>
      <c r="P151" s="185">
        <f>VLOOKUP(N151,商品价格表!B3:D2233,3,0)</f>
        <v>0</v>
      </c>
      <c r="Q151" s="183" t="s">
        <v>6</v>
      </c>
      <c r="R151" s="183" t="s">
        <v>7</v>
      </c>
      <c r="S151" s="184"/>
      <c r="T151" s="188">
        <f>VLOOKUP(R151,商品价格表!B3:D2233,3,0)</f>
        <v>0</v>
      </c>
      <c r="U151" s="182" t="s">
        <v>6</v>
      </c>
      <c r="V151" s="189" t="s">
        <v>7</v>
      </c>
      <c r="W151" s="184"/>
      <c r="X151" s="185">
        <f>VLOOKUP(V151,商品价格表!B3:D2233,3,0)</f>
        <v>0</v>
      </c>
      <c r="Y151" s="183" t="s">
        <v>6</v>
      </c>
      <c r="Z151" s="183" t="s">
        <v>7</v>
      </c>
      <c r="AA151" s="184"/>
      <c r="AB151" s="192">
        <f>VLOOKUP(Z151,商品价格表!B3:D2233,3,0)</f>
        <v>0</v>
      </c>
    </row>
    <row r="152" ht="14.25" outlineLevel="2" spans="1:28">
      <c r="A152" s="174">
        <v>150</v>
      </c>
      <c r="B152" s="175"/>
      <c r="C152" s="176"/>
      <c r="D152" s="177">
        <f t="shared" si="2"/>
        <v>0</v>
      </c>
      <c r="E152" s="182" t="s">
        <v>6</v>
      </c>
      <c r="F152" s="183" t="s">
        <v>7</v>
      </c>
      <c r="G152" s="184"/>
      <c r="H152" s="185">
        <f>VLOOKUP(F152,商品价格表!B3:D223,3,0)</f>
        <v>0</v>
      </c>
      <c r="I152" s="183" t="s">
        <v>6</v>
      </c>
      <c r="J152" s="183" t="s">
        <v>7</v>
      </c>
      <c r="K152" s="184"/>
      <c r="L152" s="188">
        <f>VLOOKUP(J152,商品价格表!B3:D2233,3,0)</f>
        <v>0</v>
      </c>
      <c r="M152" s="182" t="s">
        <v>6</v>
      </c>
      <c r="N152" s="183" t="s">
        <v>7</v>
      </c>
      <c r="O152" s="184"/>
      <c r="P152" s="185">
        <f>VLOOKUP(N152,商品价格表!B3:D2233,3,0)</f>
        <v>0</v>
      </c>
      <c r="Q152" s="183" t="s">
        <v>6</v>
      </c>
      <c r="R152" s="183" t="s">
        <v>7</v>
      </c>
      <c r="S152" s="184"/>
      <c r="T152" s="188">
        <f>VLOOKUP(R152,商品价格表!B3:D2233,3,0)</f>
        <v>0</v>
      </c>
      <c r="U152" s="182" t="s">
        <v>6</v>
      </c>
      <c r="V152" s="189" t="s">
        <v>7</v>
      </c>
      <c r="W152" s="184"/>
      <c r="X152" s="185">
        <f>VLOOKUP(V152,商品价格表!B3:D2233,3,0)</f>
        <v>0</v>
      </c>
      <c r="Y152" s="183" t="s">
        <v>6</v>
      </c>
      <c r="Z152" s="183" t="s">
        <v>7</v>
      </c>
      <c r="AA152" s="184"/>
      <c r="AB152" s="192">
        <f>VLOOKUP(Z152,商品价格表!B3:D2233,3,0)</f>
        <v>0</v>
      </c>
    </row>
    <row r="153" ht="14.25" outlineLevel="3" spans="1:28">
      <c r="A153" s="174">
        <v>151</v>
      </c>
      <c r="B153" s="175"/>
      <c r="C153" s="176"/>
      <c r="D153" s="177">
        <f t="shared" si="2"/>
        <v>0</v>
      </c>
      <c r="E153" s="182" t="s">
        <v>6</v>
      </c>
      <c r="F153" s="183" t="s">
        <v>7</v>
      </c>
      <c r="G153" s="184"/>
      <c r="H153" s="185">
        <f>VLOOKUP(F153,商品价格表!B3:D223,3,0)</f>
        <v>0</v>
      </c>
      <c r="I153" s="183" t="s">
        <v>6</v>
      </c>
      <c r="J153" s="183" t="s">
        <v>7</v>
      </c>
      <c r="K153" s="184"/>
      <c r="L153" s="188">
        <f>VLOOKUP(J153,商品价格表!B3:D2233,3,0)</f>
        <v>0</v>
      </c>
      <c r="M153" s="182" t="s">
        <v>6</v>
      </c>
      <c r="N153" s="183" t="s">
        <v>7</v>
      </c>
      <c r="O153" s="184"/>
      <c r="P153" s="185">
        <f>VLOOKUP(N153,商品价格表!B3:D2233,3,0)</f>
        <v>0</v>
      </c>
      <c r="Q153" s="183" t="s">
        <v>6</v>
      </c>
      <c r="R153" s="183" t="s">
        <v>7</v>
      </c>
      <c r="S153" s="184"/>
      <c r="T153" s="188">
        <f>VLOOKUP(R153,商品价格表!B3:D2233,3,0)</f>
        <v>0</v>
      </c>
      <c r="U153" s="182" t="s">
        <v>6</v>
      </c>
      <c r="V153" s="189" t="s">
        <v>7</v>
      </c>
      <c r="W153" s="184"/>
      <c r="X153" s="185">
        <f>VLOOKUP(V153,商品价格表!B3:D2233,3,0)</f>
        <v>0</v>
      </c>
      <c r="Y153" s="183" t="s">
        <v>6</v>
      </c>
      <c r="Z153" s="183" t="s">
        <v>7</v>
      </c>
      <c r="AA153" s="184"/>
      <c r="AB153" s="192">
        <f>VLOOKUP(Z153,商品价格表!B3:D2233,3,0)</f>
        <v>0</v>
      </c>
    </row>
    <row r="154" ht="14.25" outlineLevel="3" spans="1:28">
      <c r="A154" s="174">
        <v>152</v>
      </c>
      <c r="B154" s="175"/>
      <c r="C154" s="176"/>
      <c r="D154" s="177">
        <f t="shared" si="2"/>
        <v>0</v>
      </c>
      <c r="E154" s="182" t="s">
        <v>6</v>
      </c>
      <c r="F154" s="183" t="s">
        <v>7</v>
      </c>
      <c r="G154" s="184"/>
      <c r="H154" s="185">
        <f>VLOOKUP(F154,商品价格表!B3:D223,3,0)</f>
        <v>0</v>
      </c>
      <c r="I154" s="183" t="s">
        <v>6</v>
      </c>
      <c r="J154" s="183" t="s">
        <v>7</v>
      </c>
      <c r="K154" s="184"/>
      <c r="L154" s="188">
        <f>VLOOKUP(J154,商品价格表!B3:D2233,3,0)</f>
        <v>0</v>
      </c>
      <c r="M154" s="182" t="s">
        <v>6</v>
      </c>
      <c r="N154" s="183" t="s">
        <v>7</v>
      </c>
      <c r="O154" s="184"/>
      <c r="P154" s="185">
        <f>VLOOKUP(N154,商品价格表!B3:D2233,3,0)</f>
        <v>0</v>
      </c>
      <c r="Q154" s="183" t="s">
        <v>6</v>
      </c>
      <c r="R154" s="183" t="s">
        <v>7</v>
      </c>
      <c r="S154" s="184"/>
      <c r="T154" s="188">
        <f>VLOOKUP(R154,商品价格表!B3:D2233,3,0)</f>
        <v>0</v>
      </c>
      <c r="U154" s="182" t="s">
        <v>6</v>
      </c>
      <c r="V154" s="189" t="s">
        <v>7</v>
      </c>
      <c r="W154" s="184"/>
      <c r="X154" s="185">
        <f>VLOOKUP(V154,商品价格表!B3:D2233,3,0)</f>
        <v>0</v>
      </c>
      <c r="Y154" s="183" t="s">
        <v>6</v>
      </c>
      <c r="Z154" s="183" t="s">
        <v>7</v>
      </c>
      <c r="AA154" s="184"/>
      <c r="AB154" s="192">
        <f>VLOOKUP(Z154,商品价格表!B3:D2233,3,0)</f>
        <v>0</v>
      </c>
    </row>
    <row r="155" ht="14.25" outlineLevel="3" spans="1:28">
      <c r="A155" s="174">
        <v>153</v>
      </c>
      <c r="B155" s="175"/>
      <c r="C155" s="176"/>
      <c r="D155" s="177">
        <f t="shared" si="2"/>
        <v>0</v>
      </c>
      <c r="E155" s="182" t="s">
        <v>6</v>
      </c>
      <c r="F155" s="183" t="s">
        <v>7</v>
      </c>
      <c r="G155" s="184"/>
      <c r="H155" s="185">
        <f>VLOOKUP(F155,商品价格表!B3:D223,3,0)</f>
        <v>0</v>
      </c>
      <c r="I155" s="183" t="s">
        <v>6</v>
      </c>
      <c r="J155" s="183" t="s">
        <v>7</v>
      </c>
      <c r="K155" s="184"/>
      <c r="L155" s="188">
        <f>VLOOKUP(J155,商品价格表!B3:D2233,3,0)</f>
        <v>0</v>
      </c>
      <c r="M155" s="182" t="s">
        <v>6</v>
      </c>
      <c r="N155" s="183" t="s">
        <v>7</v>
      </c>
      <c r="O155" s="184"/>
      <c r="P155" s="185">
        <f>VLOOKUP(N155,商品价格表!B3:D2233,3,0)</f>
        <v>0</v>
      </c>
      <c r="Q155" s="183" t="s">
        <v>6</v>
      </c>
      <c r="R155" s="183" t="s">
        <v>7</v>
      </c>
      <c r="S155" s="184"/>
      <c r="T155" s="188">
        <f>VLOOKUP(R155,商品价格表!B3:D2233,3,0)</f>
        <v>0</v>
      </c>
      <c r="U155" s="182" t="s">
        <v>6</v>
      </c>
      <c r="V155" s="189" t="s">
        <v>7</v>
      </c>
      <c r="W155" s="184"/>
      <c r="X155" s="185">
        <f>VLOOKUP(V155,商品价格表!B3:D2233,3,0)</f>
        <v>0</v>
      </c>
      <c r="Y155" s="183" t="s">
        <v>6</v>
      </c>
      <c r="Z155" s="183" t="s">
        <v>7</v>
      </c>
      <c r="AA155" s="184"/>
      <c r="AB155" s="192">
        <f>VLOOKUP(Z155,商品价格表!B3:D2233,3,0)</f>
        <v>0</v>
      </c>
    </row>
    <row r="156" ht="14.25" outlineLevel="3" spans="1:28">
      <c r="A156" s="174">
        <v>154</v>
      </c>
      <c r="B156" s="175"/>
      <c r="C156" s="176"/>
      <c r="D156" s="177">
        <f t="shared" si="2"/>
        <v>0</v>
      </c>
      <c r="E156" s="182" t="s">
        <v>6</v>
      </c>
      <c r="F156" s="183" t="s">
        <v>7</v>
      </c>
      <c r="G156" s="184"/>
      <c r="H156" s="185">
        <f>VLOOKUP(F156,商品价格表!B3:D223,3,0)</f>
        <v>0</v>
      </c>
      <c r="I156" s="183" t="s">
        <v>6</v>
      </c>
      <c r="J156" s="183" t="s">
        <v>7</v>
      </c>
      <c r="K156" s="184"/>
      <c r="L156" s="188">
        <f>VLOOKUP(J156,商品价格表!B3:D2233,3,0)</f>
        <v>0</v>
      </c>
      <c r="M156" s="182" t="s">
        <v>6</v>
      </c>
      <c r="N156" s="183" t="s">
        <v>7</v>
      </c>
      <c r="O156" s="184"/>
      <c r="P156" s="185">
        <f>VLOOKUP(N156,商品价格表!B3:D2233,3,0)</f>
        <v>0</v>
      </c>
      <c r="Q156" s="183" t="s">
        <v>6</v>
      </c>
      <c r="R156" s="183" t="s">
        <v>7</v>
      </c>
      <c r="S156" s="184"/>
      <c r="T156" s="188">
        <f>VLOOKUP(R156,商品价格表!B3:D2233,3,0)</f>
        <v>0</v>
      </c>
      <c r="U156" s="182" t="s">
        <v>6</v>
      </c>
      <c r="V156" s="189" t="s">
        <v>7</v>
      </c>
      <c r="W156" s="184"/>
      <c r="X156" s="185">
        <f>VLOOKUP(V156,商品价格表!B3:D2233,3,0)</f>
        <v>0</v>
      </c>
      <c r="Y156" s="183" t="s">
        <v>6</v>
      </c>
      <c r="Z156" s="183" t="s">
        <v>7</v>
      </c>
      <c r="AA156" s="184"/>
      <c r="AB156" s="192">
        <f>VLOOKUP(Z156,商品价格表!B3:D2233,3,0)</f>
        <v>0</v>
      </c>
    </row>
    <row r="157" ht="14.25" outlineLevel="3" spans="1:28">
      <c r="A157" s="174">
        <v>155</v>
      </c>
      <c r="B157" s="175"/>
      <c r="C157" s="176"/>
      <c r="D157" s="177">
        <f t="shared" si="2"/>
        <v>0</v>
      </c>
      <c r="E157" s="182" t="s">
        <v>6</v>
      </c>
      <c r="F157" s="183" t="s">
        <v>7</v>
      </c>
      <c r="G157" s="184"/>
      <c r="H157" s="185">
        <f>VLOOKUP(F157,商品价格表!B3:D223,3,0)</f>
        <v>0</v>
      </c>
      <c r="I157" s="183" t="s">
        <v>6</v>
      </c>
      <c r="J157" s="183" t="s">
        <v>7</v>
      </c>
      <c r="K157" s="184"/>
      <c r="L157" s="188">
        <f>VLOOKUP(J157,商品价格表!B3:D2233,3,0)</f>
        <v>0</v>
      </c>
      <c r="M157" s="182" t="s">
        <v>6</v>
      </c>
      <c r="N157" s="183" t="s">
        <v>7</v>
      </c>
      <c r="O157" s="184"/>
      <c r="P157" s="185">
        <f>VLOOKUP(N157,商品价格表!B3:D2233,3,0)</f>
        <v>0</v>
      </c>
      <c r="Q157" s="183" t="s">
        <v>6</v>
      </c>
      <c r="R157" s="183" t="s">
        <v>7</v>
      </c>
      <c r="S157" s="184"/>
      <c r="T157" s="188">
        <f>VLOOKUP(R157,商品价格表!B3:D2233,3,0)</f>
        <v>0</v>
      </c>
      <c r="U157" s="182" t="s">
        <v>6</v>
      </c>
      <c r="V157" s="189" t="s">
        <v>7</v>
      </c>
      <c r="W157" s="184"/>
      <c r="X157" s="185">
        <f>VLOOKUP(V157,商品价格表!B3:D2233,3,0)</f>
        <v>0</v>
      </c>
      <c r="Y157" s="183" t="s">
        <v>6</v>
      </c>
      <c r="Z157" s="183" t="s">
        <v>7</v>
      </c>
      <c r="AA157" s="184"/>
      <c r="AB157" s="192">
        <f>VLOOKUP(Z157,商品价格表!B3:D2233,3,0)</f>
        <v>0</v>
      </c>
    </row>
    <row r="158" ht="14.25" outlineLevel="3" spans="1:28">
      <c r="A158" s="174">
        <v>156</v>
      </c>
      <c r="B158" s="175"/>
      <c r="C158" s="176"/>
      <c r="D158" s="177">
        <f t="shared" si="2"/>
        <v>0</v>
      </c>
      <c r="E158" s="182" t="s">
        <v>6</v>
      </c>
      <c r="F158" s="183" t="s">
        <v>7</v>
      </c>
      <c r="G158" s="184"/>
      <c r="H158" s="185">
        <f>VLOOKUP(F158,商品价格表!B3:D223,3,0)</f>
        <v>0</v>
      </c>
      <c r="I158" s="183" t="s">
        <v>6</v>
      </c>
      <c r="J158" s="183" t="s">
        <v>7</v>
      </c>
      <c r="K158" s="184"/>
      <c r="L158" s="188">
        <f>VLOOKUP(J158,商品价格表!B3:D2233,3,0)</f>
        <v>0</v>
      </c>
      <c r="M158" s="182" t="s">
        <v>6</v>
      </c>
      <c r="N158" s="183" t="s">
        <v>7</v>
      </c>
      <c r="O158" s="184"/>
      <c r="P158" s="185">
        <f>VLOOKUP(N158,商品价格表!B3:D2233,3,0)</f>
        <v>0</v>
      </c>
      <c r="Q158" s="183" t="s">
        <v>6</v>
      </c>
      <c r="R158" s="183" t="s">
        <v>7</v>
      </c>
      <c r="S158" s="184"/>
      <c r="T158" s="188">
        <f>VLOOKUP(R158,商品价格表!B3:D2233,3,0)</f>
        <v>0</v>
      </c>
      <c r="U158" s="182" t="s">
        <v>6</v>
      </c>
      <c r="V158" s="189" t="s">
        <v>7</v>
      </c>
      <c r="W158" s="184"/>
      <c r="X158" s="185">
        <f>VLOOKUP(V158,商品价格表!B3:D2233,3,0)</f>
        <v>0</v>
      </c>
      <c r="Y158" s="183" t="s">
        <v>6</v>
      </c>
      <c r="Z158" s="183" t="s">
        <v>7</v>
      </c>
      <c r="AA158" s="184"/>
      <c r="AB158" s="192">
        <f>VLOOKUP(Z158,商品价格表!B3:D2233,3,0)</f>
        <v>0</v>
      </c>
    </row>
    <row r="159" ht="14.25" outlineLevel="3" spans="1:28">
      <c r="A159" s="174">
        <v>157</v>
      </c>
      <c r="B159" s="175"/>
      <c r="C159" s="176"/>
      <c r="D159" s="177">
        <f t="shared" si="2"/>
        <v>0</v>
      </c>
      <c r="E159" s="182" t="s">
        <v>6</v>
      </c>
      <c r="F159" s="183" t="s">
        <v>7</v>
      </c>
      <c r="G159" s="184"/>
      <c r="H159" s="185">
        <f>VLOOKUP(F159,商品价格表!B3:D223,3,0)</f>
        <v>0</v>
      </c>
      <c r="I159" s="183" t="s">
        <v>6</v>
      </c>
      <c r="J159" s="183" t="s">
        <v>7</v>
      </c>
      <c r="K159" s="184"/>
      <c r="L159" s="188">
        <f>VLOOKUP(J159,商品价格表!B3:D2233,3,0)</f>
        <v>0</v>
      </c>
      <c r="M159" s="182" t="s">
        <v>6</v>
      </c>
      <c r="N159" s="183" t="s">
        <v>7</v>
      </c>
      <c r="O159" s="184"/>
      <c r="P159" s="185">
        <f>VLOOKUP(N159,商品价格表!B3:D2233,3,0)</f>
        <v>0</v>
      </c>
      <c r="Q159" s="183" t="s">
        <v>6</v>
      </c>
      <c r="R159" s="183" t="s">
        <v>7</v>
      </c>
      <c r="S159" s="184"/>
      <c r="T159" s="188">
        <f>VLOOKUP(R159,商品价格表!B3:D2233,3,0)</f>
        <v>0</v>
      </c>
      <c r="U159" s="182" t="s">
        <v>6</v>
      </c>
      <c r="V159" s="189" t="s">
        <v>7</v>
      </c>
      <c r="W159" s="184"/>
      <c r="X159" s="185">
        <f>VLOOKUP(V159,商品价格表!B3:D2233,3,0)</f>
        <v>0</v>
      </c>
      <c r="Y159" s="183" t="s">
        <v>6</v>
      </c>
      <c r="Z159" s="183" t="s">
        <v>7</v>
      </c>
      <c r="AA159" s="184"/>
      <c r="AB159" s="192">
        <f>VLOOKUP(Z159,商品价格表!B3:D2233,3,0)</f>
        <v>0</v>
      </c>
    </row>
    <row r="160" ht="14.25" outlineLevel="3" spans="1:28">
      <c r="A160" s="174">
        <v>158</v>
      </c>
      <c r="B160" s="175"/>
      <c r="C160" s="176"/>
      <c r="D160" s="177">
        <f t="shared" si="2"/>
        <v>0</v>
      </c>
      <c r="E160" s="182" t="s">
        <v>6</v>
      </c>
      <c r="F160" s="183" t="s">
        <v>7</v>
      </c>
      <c r="G160" s="184"/>
      <c r="H160" s="185">
        <f>VLOOKUP(F160,商品价格表!B3:D223,3,0)</f>
        <v>0</v>
      </c>
      <c r="I160" s="183" t="s">
        <v>6</v>
      </c>
      <c r="J160" s="183" t="s">
        <v>7</v>
      </c>
      <c r="K160" s="184"/>
      <c r="L160" s="188">
        <f>VLOOKUP(J160,商品价格表!B3:D2233,3,0)</f>
        <v>0</v>
      </c>
      <c r="M160" s="182" t="s">
        <v>6</v>
      </c>
      <c r="N160" s="183" t="s">
        <v>7</v>
      </c>
      <c r="O160" s="184"/>
      <c r="P160" s="185">
        <f>VLOOKUP(N160,商品价格表!B3:D2233,3,0)</f>
        <v>0</v>
      </c>
      <c r="Q160" s="183" t="s">
        <v>6</v>
      </c>
      <c r="R160" s="183" t="s">
        <v>7</v>
      </c>
      <c r="S160" s="184"/>
      <c r="T160" s="188">
        <f>VLOOKUP(R160,商品价格表!B3:D2233,3,0)</f>
        <v>0</v>
      </c>
      <c r="U160" s="182" t="s">
        <v>6</v>
      </c>
      <c r="V160" s="189" t="s">
        <v>7</v>
      </c>
      <c r="W160" s="184"/>
      <c r="X160" s="185">
        <f>VLOOKUP(V160,商品价格表!B3:D2233,3,0)</f>
        <v>0</v>
      </c>
      <c r="Y160" s="183" t="s">
        <v>6</v>
      </c>
      <c r="Z160" s="183" t="s">
        <v>7</v>
      </c>
      <c r="AA160" s="184"/>
      <c r="AB160" s="192">
        <f>VLOOKUP(Z160,商品价格表!B3:D2233,3,0)</f>
        <v>0</v>
      </c>
    </row>
    <row r="161" ht="14.25" outlineLevel="3" spans="1:28">
      <c r="A161" s="174">
        <v>159</v>
      </c>
      <c r="B161" s="175"/>
      <c r="C161" s="176"/>
      <c r="D161" s="177">
        <f t="shared" si="2"/>
        <v>0</v>
      </c>
      <c r="E161" s="182" t="s">
        <v>6</v>
      </c>
      <c r="F161" s="183" t="s">
        <v>7</v>
      </c>
      <c r="G161" s="184"/>
      <c r="H161" s="185">
        <f>VLOOKUP(F161,商品价格表!B3:D223,3,0)</f>
        <v>0</v>
      </c>
      <c r="I161" s="183" t="s">
        <v>6</v>
      </c>
      <c r="J161" s="183" t="s">
        <v>7</v>
      </c>
      <c r="K161" s="184"/>
      <c r="L161" s="188">
        <f>VLOOKUP(J161,商品价格表!B3:D2233,3,0)</f>
        <v>0</v>
      </c>
      <c r="M161" s="182" t="s">
        <v>6</v>
      </c>
      <c r="N161" s="183" t="s">
        <v>7</v>
      </c>
      <c r="O161" s="184"/>
      <c r="P161" s="185">
        <f>VLOOKUP(N161,商品价格表!B3:D2233,3,0)</f>
        <v>0</v>
      </c>
      <c r="Q161" s="183" t="s">
        <v>6</v>
      </c>
      <c r="R161" s="183" t="s">
        <v>7</v>
      </c>
      <c r="S161" s="184"/>
      <c r="T161" s="188">
        <f>VLOOKUP(R161,商品价格表!B3:D2233,3,0)</f>
        <v>0</v>
      </c>
      <c r="U161" s="182" t="s">
        <v>6</v>
      </c>
      <c r="V161" s="189" t="s">
        <v>7</v>
      </c>
      <c r="W161" s="184"/>
      <c r="X161" s="185">
        <f>VLOOKUP(V161,商品价格表!B3:D2233,3,0)</f>
        <v>0</v>
      </c>
      <c r="Y161" s="183" t="s">
        <v>6</v>
      </c>
      <c r="Z161" s="183" t="s">
        <v>7</v>
      </c>
      <c r="AA161" s="184"/>
      <c r="AB161" s="192">
        <f>VLOOKUP(Z161,商品价格表!B3:D2233,3,0)</f>
        <v>0</v>
      </c>
    </row>
    <row r="162" ht="14.25" outlineLevel="3" spans="1:28">
      <c r="A162" s="174">
        <v>160</v>
      </c>
      <c r="B162" s="175"/>
      <c r="C162" s="176"/>
      <c r="D162" s="177">
        <f t="shared" si="2"/>
        <v>0</v>
      </c>
      <c r="E162" s="182" t="s">
        <v>6</v>
      </c>
      <c r="F162" s="183" t="s">
        <v>7</v>
      </c>
      <c r="G162" s="184"/>
      <c r="H162" s="185">
        <f>VLOOKUP(F162,商品价格表!B3:D223,3,0)</f>
        <v>0</v>
      </c>
      <c r="I162" s="183" t="s">
        <v>6</v>
      </c>
      <c r="J162" s="183" t="s">
        <v>7</v>
      </c>
      <c r="K162" s="184"/>
      <c r="L162" s="188">
        <f>VLOOKUP(J162,商品价格表!B3:D2233,3,0)</f>
        <v>0</v>
      </c>
      <c r="M162" s="182" t="s">
        <v>6</v>
      </c>
      <c r="N162" s="183" t="s">
        <v>7</v>
      </c>
      <c r="O162" s="184"/>
      <c r="P162" s="185">
        <f>VLOOKUP(N162,商品价格表!B3:D2233,3,0)</f>
        <v>0</v>
      </c>
      <c r="Q162" s="183" t="s">
        <v>6</v>
      </c>
      <c r="R162" s="183" t="s">
        <v>7</v>
      </c>
      <c r="S162" s="184"/>
      <c r="T162" s="188">
        <f>VLOOKUP(R162,商品价格表!B3:D2233,3,0)</f>
        <v>0</v>
      </c>
      <c r="U162" s="182" t="s">
        <v>6</v>
      </c>
      <c r="V162" s="189" t="s">
        <v>7</v>
      </c>
      <c r="W162" s="184"/>
      <c r="X162" s="185">
        <f>VLOOKUP(V162,商品价格表!B3:D2233,3,0)</f>
        <v>0</v>
      </c>
      <c r="Y162" s="183" t="s">
        <v>6</v>
      </c>
      <c r="Z162" s="183" t="s">
        <v>7</v>
      </c>
      <c r="AA162" s="184"/>
      <c r="AB162" s="192">
        <f>VLOOKUP(Z162,商品价格表!B3:D2233,3,0)</f>
        <v>0</v>
      </c>
    </row>
    <row r="163" ht="14.25" outlineLevel="3" spans="1:28">
      <c r="A163" s="174">
        <v>161</v>
      </c>
      <c r="B163" s="175"/>
      <c r="C163" s="176"/>
      <c r="D163" s="177">
        <f t="shared" si="2"/>
        <v>0</v>
      </c>
      <c r="E163" s="182" t="s">
        <v>6</v>
      </c>
      <c r="F163" s="183" t="s">
        <v>7</v>
      </c>
      <c r="G163" s="184"/>
      <c r="H163" s="185">
        <f>VLOOKUP(F163,商品价格表!B3:D223,3,0)</f>
        <v>0</v>
      </c>
      <c r="I163" s="183" t="s">
        <v>6</v>
      </c>
      <c r="J163" s="183" t="s">
        <v>7</v>
      </c>
      <c r="K163" s="184"/>
      <c r="L163" s="188">
        <f>VLOOKUP(J163,商品价格表!B3:D2233,3,0)</f>
        <v>0</v>
      </c>
      <c r="M163" s="182" t="s">
        <v>6</v>
      </c>
      <c r="N163" s="183" t="s">
        <v>7</v>
      </c>
      <c r="O163" s="184"/>
      <c r="P163" s="185">
        <f>VLOOKUP(N163,商品价格表!B3:D2233,3,0)</f>
        <v>0</v>
      </c>
      <c r="Q163" s="183" t="s">
        <v>6</v>
      </c>
      <c r="R163" s="183" t="s">
        <v>7</v>
      </c>
      <c r="S163" s="184"/>
      <c r="T163" s="188">
        <f>VLOOKUP(R163,商品价格表!B3:D2233,3,0)</f>
        <v>0</v>
      </c>
      <c r="U163" s="182" t="s">
        <v>6</v>
      </c>
      <c r="V163" s="189" t="s">
        <v>7</v>
      </c>
      <c r="W163" s="184"/>
      <c r="X163" s="185">
        <f>VLOOKUP(V163,商品价格表!B3:D2233,3,0)</f>
        <v>0</v>
      </c>
      <c r="Y163" s="183" t="s">
        <v>6</v>
      </c>
      <c r="Z163" s="183" t="s">
        <v>7</v>
      </c>
      <c r="AA163" s="184"/>
      <c r="AB163" s="192">
        <f>VLOOKUP(Z163,商品价格表!B3:D2233,3,0)</f>
        <v>0</v>
      </c>
    </row>
    <row r="164" ht="14.25" outlineLevel="3" spans="1:28">
      <c r="A164" s="174">
        <v>162</v>
      </c>
      <c r="B164" s="175"/>
      <c r="C164" s="176"/>
      <c r="D164" s="177">
        <f t="shared" si="2"/>
        <v>0</v>
      </c>
      <c r="E164" s="182" t="s">
        <v>6</v>
      </c>
      <c r="F164" s="183" t="s">
        <v>7</v>
      </c>
      <c r="G164" s="184"/>
      <c r="H164" s="185">
        <f>VLOOKUP(F164,商品价格表!B3:D223,3,0)</f>
        <v>0</v>
      </c>
      <c r="I164" s="183" t="s">
        <v>6</v>
      </c>
      <c r="J164" s="183" t="s">
        <v>7</v>
      </c>
      <c r="K164" s="184"/>
      <c r="L164" s="188">
        <f>VLOOKUP(J164,商品价格表!B3:D2233,3,0)</f>
        <v>0</v>
      </c>
      <c r="M164" s="182" t="s">
        <v>6</v>
      </c>
      <c r="N164" s="183" t="s">
        <v>7</v>
      </c>
      <c r="O164" s="184"/>
      <c r="P164" s="185">
        <f>VLOOKUP(N164,商品价格表!B3:D2233,3,0)</f>
        <v>0</v>
      </c>
      <c r="Q164" s="183" t="s">
        <v>6</v>
      </c>
      <c r="R164" s="183" t="s">
        <v>7</v>
      </c>
      <c r="S164" s="184"/>
      <c r="T164" s="188">
        <f>VLOOKUP(R164,商品价格表!B3:D2233,3,0)</f>
        <v>0</v>
      </c>
      <c r="U164" s="182" t="s">
        <v>6</v>
      </c>
      <c r="V164" s="189" t="s">
        <v>7</v>
      </c>
      <c r="W164" s="184"/>
      <c r="X164" s="185">
        <f>VLOOKUP(V164,商品价格表!B3:D2233,3,0)</f>
        <v>0</v>
      </c>
      <c r="Y164" s="183" t="s">
        <v>6</v>
      </c>
      <c r="Z164" s="183" t="s">
        <v>7</v>
      </c>
      <c r="AA164" s="184"/>
      <c r="AB164" s="192">
        <f>VLOOKUP(Z164,商品价格表!B3:D2233,3,0)</f>
        <v>0</v>
      </c>
    </row>
    <row r="165" ht="14.25" outlineLevel="3" spans="1:28">
      <c r="A165" s="174">
        <v>163</v>
      </c>
      <c r="B165" s="175"/>
      <c r="C165" s="176"/>
      <c r="D165" s="177">
        <f t="shared" si="2"/>
        <v>0</v>
      </c>
      <c r="E165" s="182" t="s">
        <v>6</v>
      </c>
      <c r="F165" s="183" t="s">
        <v>7</v>
      </c>
      <c r="G165" s="184"/>
      <c r="H165" s="185">
        <f>VLOOKUP(F165,商品价格表!B3:D223,3,0)</f>
        <v>0</v>
      </c>
      <c r="I165" s="183" t="s">
        <v>6</v>
      </c>
      <c r="J165" s="183" t="s">
        <v>7</v>
      </c>
      <c r="K165" s="184"/>
      <c r="L165" s="188">
        <f>VLOOKUP(J165,商品价格表!B3:D2233,3,0)</f>
        <v>0</v>
      </c>
      <c r="M165" s="182" t="s">
        <v>6</v>
      </c>
      <c r="N165" s="183" t="s">
        <v>7</v>
      </c>
      <c r="O165" s="184"/>
      <c r="P165" s="185">
        <f>VLOOKUP(N165,商品价格表!B3:D2233,3,0)</f>
        <v>0</v>
      </c>
      <c r="Q165" s="183" t="s">
        <v>6</v>
      </c>
      <c r="R165" s="183" t="s">
        <v>7</v>
      </c>
      <c r="S165" s="184"/>
      <c r="T165" s="188">
        <f>VLOOKUP(R165,商品价格表!B3:D2233,3,0)</f>
        <v>0</v>
      </c>
      <c r="U165" s="182" t="s">
        <v>6</v>
      </c>
      <c r="V165" s="189" t="s">
        <v>7</v>
      </c>
      <c r="W165" s="184"/>
      <c r="X165" s="185">
        <f>VLOOKUP(V165,商品价格表!B3:D2233,3,0)</f>
        <v>0</v>
      </c>
      <c r="Y165" s="183" t="s">
        <v>6</v>
      </c>
      <c r="Z165" s="183" t="s">
        <v>7</v>
      </c>
      <c r="AA165" s="184"/>
      <c r="AB165" s="192">
        <f>VLOOKUP(Z165,商品价格表!B3:D2233,3,0)</f>
        <v>0</v>
      </c>
    </row>
    <row r="166" ht="14.25" outlineLevel="3" spans="1:28">
      <c r="A166" s="174">
        <v>164</v>
      </c>
      <c r="B166" s="175"/>
      <c r="C166" s="176"/>
      <c r="D166" s="177">
        <f t="shared" si="2"/>
        <v>0</v>
      </c>
      <c r="E166" s="182" t="s">
        <v>6</v>
      </c>
      <c r="F166" s="183" t="s">
        <v>7</v>
      </c>
      <c r="G166" s="184"/>
      <c r="H166" s="185">
        <f>VLOOKUP(F166,商品价格表!B3:D223,3,0)</f>
        <v>0</v>
      </c>
      <c r="I166" s="183" t="s">
        <v>6</v>
      </c>
      <c r="J166" s="183" t="s">
        <v>7</v>
      </c>
      <c r="K166" s="184"/>
      <c r="L166" s="188">
        <f>VLOOKUP(J166,商品价格表!B3:D2233,3,0)</f>
        <v>0</v>
      </c>
      <c r="M166" s="182" t="s">
        <v>6</v>
      </c>
      <c r="N166" s="183" t="s">
        <v>7</v>
      </c>
      <c r="O166" s="184"/>
      <c r="P166" s="185">
        <f>VLOOKUP(N166,商品价格表!B3:D2233,3,0)</f>
        <v>0</v>
      </c>
      <c r="Q166" s="183" t="s">
        <v>6</v>
      </c>
      <c r="R166" s="183" t="s">
        <v>7</v>
      </c>
      <c r="S166" s="184"/>
      <c r="T166" s="188">
        <f>VLOOKUP(R166,商品价格表!B3:D2233,3,0)</f>
        <v>0</v>
      </c>
      <c r="U166" s="182" t="s">
        <v>6</v>
      </c>
      <c r="V166" s="189" t="s">
        <v>7</v>
      </c>
      <c r="W166" s="184"/>
      <c r="X166" s="185">
        <f>VLOOKUP(V166,商品价格表!B3:D2233,3,0)</f>
        <v>0</v>
      </c>
      <c r="Y166" s="183" t="s">
        <v>6</v>
      </c>
      <c r="Z166" s="183" t="s">
        <v>7</v>
      </c>
      <c r="AA166" s="184"/>
      <c r="AB166" s="192">
        <f>VLOOKUP(Z166,商品价格表!B3:D2233,3,0)</f>
        <v>0</v>
      </c>
    </row>
    <row r="167" ht="14.25" outlineLevel="3" spans="1:28">
      <c r="A167" s="174">
        <v>165</v>
      </c>
      <c r="B167" s="175"/>
      <c r="C167" s="176"/>
      <c r="D167" s="177">
        <f t="shared" si="2"/>
        <v>0</v>
      </c>
      <c r="E167" s="182" t="s">
        <v>6</v>
      </c>
      <c r="F167" s="183" t="s">
        <v>7</v>
      </c>
      <c r="G167" s="184"/>
      <c r="H167" s="185">
        <f>VLOOKUP(F167,商品价格表!B3:D223,3,0)</f>
        <v>0</v>
      </c>
      <c r="I167" s="183" t="s">
        <v>6</v>
      </c>
      <c r="J167" s="183" t="s">
        <v>7</v>
      </c>
      <c r="K167" s="184"/>
      <c r="L167" s="188">
        <f>VLOOKUP(J167,商品价格表!B3:D2233,3,0)</f>
        <v>0</v>
      </c>
      <c r="M167" s="182" t="s">
        <v>6</v>
      </c>
      <c r="N167" s="183" t="s">
        <v>7</v>
      </c>
      <c r="O167" s="184"/>
      <c r="P167" s="185">
        <f>VLOOKUP(N167,商品价格表!B3:D2233,3,0)</f>
        <v>0</v>
      </c>
      <c r="Q167" s="183" t="s">
        <v>6</v>
      </c>
      <c r="R167" s="183" t="s">
        <v>7</v>
      </c>
      <c r="S167" s="184"/>
      <c r="T167" s="188">
        <f>VLOOKUP(R167,商品价格表!B3:D2233,3,0)</f>
        <v>0</v>
      </c>
      <c r="U167" s="182" t="s">
        <v>6</v>
      </c>
      <c r="V167" s="189" t="s">
        <v>7</v>
      </c>
      <c r="W167" s="184"/>
      <c r="X167" s="185">
        <f>VLOOKUP(V167,商品价格表!B3:D2233,3,0)</f>
        <v>0</v>
      </c>
      <c r="Y167" s="183" t="s">
        <v>6</v>
      </c>
      <c r="Z167" s="183" t="s">
        <v>7</v>
      </c>
      <c r="AA167" s="184"/>
      <c r="AB167" s="192">
        <f>VLOOKUP(Z167,商品价格表!B3:D2233,3,0)</f>
        <v>0</v>
      </c>
    </row>
    <row r="168" ht="14.25" outlineLevel="3" spans="1:28">
      <c r="A168" s="174">
        <v>166</v>
      </c>
      <c r="B168" s="175"/>
      <c r="C168" s="176"/>
      <c r="D168" s="177">
        <f t="shared" si="2"/>
        <v>0</v>
      </c>
      <c r="E168" s="182" t="s">
        <v>6</v>
      </c>
      <c r="F168" s="183" t="s">
        <v>7</v>
      </c>
      <c r="G168" s="184"/>
      <c r="H168" s="185">
        <f>VLOOKUP(F168,商品价格表!B3:D223,3,0)</f>
        <v>0</v>
      </c>
      <c r="I168" s="183" t="s">
        <v>6</v>
      </c>
      <c r="J168" s="183" t="s">
        <v>7</v>
      </c>
      <c r="K168" s="184"/>
      <c r="L168" s="188">
        <f>VLOOKUP(J168,商品价格表!B3:D2233,3,0)</f>
        <v>0</v>
      </c>
      <c r="M168" s="182" t="s">
        <v>6</v>
      </c>
      <c r="N168" s="183" t="s">
        <v>7</v>
      </c>
      <c r="O168" s="184"/>
      <c r="P168" s="185">
        <f>VLOOKUP(N168,商品价格表!B3:D2233,3,0)</f>
        <v>0</v>
      </c>
      <c r="Q168" s="183" t="s">
        <v>6</v>
      </c>
      <c r="R168" s="183" t="s">
        <v>7</v>
      </c>
      <c r="S168" s="184"/>
      <c r="T168" s="188">
        <f>VLOOKUP(R168,商品价格表!B3:D2233,3,0)</f>
        <v>0</v>
      </c>
      <c r="U168" s="182" t="s">
        <v>6</v>
      </c>
      <c r="V168" s="189" t="s">
        <v>7</v>
      </c>
      <c r="W168" s="184"/>
      <c r="X168" s="185">
        <f>VLOOKUP(V168,商品价格表!B3:D2233,3,0)</f>
        <v>0</v>
      </c>
      <c r="Y168" s="183" t="s">
        <v>6</v>
      </c>
      <c r="Z168" s="183" t="s">
        <v>7</v>
      </c>
      <c r="AA168" s="184"/>
      <c r="AB168" s="192">
        <f>VLOOKUP(Z168,商品价格表!B3:D2233,3,0)</f>
        <v>0</v>
      </c>
    </row>
    <row r="169" ht="14.25" outlineLevel="3" spans="1:28">
      <c r="A169" s="174">
        <v>167</v>
      </c>
      <c r="B169" s="175"/>
      <c r="C169" s="176"/>
      <c r="D169" s="177">
        <f t="shared" si="2"/>
        <v>0</v>
      </c>
      <c r="E169" s="182" t="s">
        <v>6</v>
      </c>
      <c r="F169" s="183" t="s">
        <v>7</v>
      </c>
      <c r="G169" s="184"/>
      <c r="H169" s="185">
        <f>VLOOKUP(F169,商品价格表!B3:D223,3,0)</f>
        <v>0</v>
      </c>
      <c r="I169" s="183" t="s">
        <v>6</v>
      </c>
      <c r="J169" s="183" t="s">
        <v>7</v>
      </c>
      <c r="K169" s="184"/>
      <c r="L169" s="188">
        <f>VLOOKUP(J169,商品价格表!B3:D2233,3,0)</f>
        <v>0</v>
      </c>
      <c r="M169" s="182" t="s">
        <v>6</v>
      </c>
      <c r="N169" s="183" t="s">
        <v>7</v>
      </c>
      <c r="O169" s="184"/>
      <c r="P169" s="185">
        <f>VLOOKUP(N169,商品价格表!B3:D2233,3,0)</f>
        <v>0</v>
      </c>
      <c r="Q169" s="183" t="s">
        <v>6</v>
      </c>
      <c r="R169" s="183" t="s">
        <v>7</v>
      </c>
      <c r="S169" s="184"/>
      <c r="T169" s="188">
        <f>VLOOKUP(R169,商品价格表!B3:D2233,3,0)</f>
        <v>0</v>
      </c>
      <c r="U169" s="182" t="s">
        <v>6</v>
      </c>
      <c r="V169" s="189" t="s">
        <v>7</v>
      </c>
      <c r="W169" s="184"/>
      <c r="X169" s="185">
        <f>VLOOKUP(V169,商品价格表!B3:D2233,3,0)</f>
        <v>0</v>
      </c>
      <c r="Y169" s="183" t="s">
        <v>6</v>
      </c>
      <c r="Z169" s="183" t="s">
        <v>7</v>
      </c>
      <c r="AA169" s="184"/>
      <c r="AB169" s="192">
        <f>VLOOKUP(Z169,商品价格表!B3:D2233,3,0)</f>
        <v>0</v>
      </c>
    </row>
    <row r="170" ht="14.25" outlineLevel="3" spans="1:28">
      <c r="A170" s="174">
        <v>168</v>
      </c>
      <c r="B170" s="175"/>
      <c r="C170" s="176"/>
      <c r="D170" s="177">
        <f t="shared" si="2"/>
        <v>0</v>
      </c>
      <c r="E170" s="182" t="s">
        <v>6</v>
      </c>
      <c r="F170" s="183" t="s">
        <v>7</v>
      </c>
      <c r="G170" s="184"/>
      <c r="H170" s="185">
        <f>VLOOKUP(F170,商品价格表!B3:D223,3,0)</f>
        <v>0</v>
      </c>
      <c r="I170" s="183" t="s">
        <v>6</v>
      </c>
      <c r="J170" s="183" t="s">
        <v>7</v>
      </c>
      <c r="K170" s="184"/>
      <c r="L170" s="188">
        <f>VLOOKUP(J170,商品价格表!B3:D2233,3,0)</f>
        <v>0</v>
      </c>
      <c r="M170" s="182" t="s">
        <v>6</v>
      </c>
      <c r="N170" s="183" t="s">
        <v>7</v>
      </c>
      <c r="O170" s="184"/>
      <c r="P170" s="185">
        <f>VLOOKUP(N170,商品价格表!B3:D2233,3,0)</f>
        <v>0</v>
      </c>
      <c r="Q170" s="183" t="s">
        <v>6</v>
      </c>
      <c r="R170" s="183" t="s">
        <v>7</v>
      </c>
      <c r="S170" s="184"/>
      <c r="T170" s="188">
        <f>VLOOKUP(R170,商品价格表!B3:D2233,3,0)</f>
        <v>0</v>
      </c>
      <c r="U170" s="182" t="s">
        <v>6</v>
      </c>
      <c r="V170" s="189" t="s">
        <v>7</v>
      </c>
      <c r="W170" s="184"/>
      <c r="X170" s="185">
        <f>VLOOKUP(V170,商品价格表!B3:D2233,3,0)</f>
        <v>0</v>
      </c>
      <c r="Y170" s="183" t="s">
        <v>6</v>
      </c>
      <c r="Z170" s="183" t="s">
        <v>7</v>
      </c>
      <c r="AA170" s="184"/>
      <c r="AB170" s="192">
        <f>VLOOKUP(Z170,商品价格表!B3:D2233,3,0)</f>
        <v>0</v>
      </c>
    </row>
    <row r="171" ht="14.25" outlineLevel="3" spans="1:28">
      <c r="A171" s="174">
        <v>169</v>
      </c>
      <c r="B171" s="175"/>
      <c r="C171" s="176"/>
      <c r="D171" s="177">
        <f t="shared" si="2"/>
        <v>0</v>
      </c>
      <c r="E171" s="182" t="s">
        <v>6</v>
      </c>
      <c r="F171" s="183" t="s">
        <v>7</v>
      </c>
      <c r="G171" s="184"/>
      <c r="H171" s="185">
        <f>VLOOKUP(F171,商品价格表!B3:D223,3,0)</f>
        <v>0</v>
      </c>
      <c r="I171" s="183" t="s">
        <v>6</v>
      </c>
      <c r="J171" s="183" t="s">
        <v>7</v>
      </c>
      <c r="K171" s="184"/>
      <c r="L171" s="188">
        <f>VLOOKUP(J171,商品价格表!B3:D2233,3,0)</f>
        <v>0</v>
      </c>
      <c r="M171" s="182" t="s">
        <v>6</v>
      </c>
      <c r="N171" s="183" t="s">
        <v>7</v>
      </c>
      <c r="O171" s="184"/>
      <c r="P171" s="185">
        <f>VLOOKUP(N171,商品价格表!B3:D2233,3,0)</f>
        <v>0</v>
      </c>
      <c r="Q171" s="183" t="s">
        <v>6</v>
      </c>
      <c r="R171" s="183" t="s">
        <v>7</v>
      </c>
      <c r="S171" s="184"/>
      <c r="T171" s="188">
        <f>VLOOKUP(R171,商品价格表!B3:D2233,3,0)</f>
        <v>0</v>
      </c>
      <c r="U171" s="182" t="s">
        <v>6</v>
      </c>
      <c r="V171" s="189" t="s">
        <v>7</v>
      </c>
      <c r="W171" s="184"/>
      <c r="X171" s="185">
        <f>VLOOKUP(V171,商品价格表!B3:D2233,3,0)</f>
        <v>0</v>
      </c>
      <c r="Y171" s="183" t="s">
        <v>6</v>
      </c>
      <c r="Z171" s="183" t="s">
        <v>7</v>
      </c>
      <c r="AA171" s="184"/>
      <c r="AB171" s="192">
        <f>VLOOKUP(Z171,商品价格表!B3:D2233,3,0)</f>
        <v>0</v>
      </c>
    </row>
    <row r="172" ht="14.25" outlineLevel="3" spans="1:28">
      <c r="A172" s="174">
        <v>170</v>
      </c>
      <c r="B172" s="175"/>
      <c r="C172" s="176"/>
      <c r="D172" s="177">
        <f t="shared" si="2"/>
        <v>0</v>
      </c>
      <c r="E172" s="182" t="s">
        <v>6</v>
      </c>
      <c r="F172" s="183" t="s">
        <v>7</v>
      </c>
      <c r="G172" s="184"/>
      <c r="H172" s="185">
        <f>VLOOKUP(F172,商品价格表!B3:D223,3,0)</f>
        <v>0</v>
      </c>
      <c r="I172" s="183" t="s">
        <v>6</v>
      </c>
      <c r="J172" s="183" t="s">
        <v>7</v>
      </c>
      <c r="K172" s="184"/>
      <c r="L172" s="188">
        <f>VLOOKUP(J172,商品价格表!B3:D2233,3,0)</f>
        <v>0</v>
      </c>
      <c r="M172" s="182" t="s">
        <v>6</v>
      </c>
      <c r="N172" s="183" t="s">
        <v>7</v>
      </c>
      <c r="O172" s="184"/>
      <c r="P172" s="185">
        <f>VLOOKUP(N172,商品价格表!B3:D2233,3,0)</f>
        <v>0</v>
      </c>
      <c r="Q172" s="183" t="s">
        <v>6</v>
      </c>
      <c r="R172" s="183" t="s">
        <v>7</v>
      </c>
      <c r="S172" s="184"/>
      <c r="T172" s="188">
        <f>VLOOKUP(R172,商品价格表!B3:D2233,3,0)</f>
        <v>0</v>
      </c>
      <c r="U172" s="182" t="s">
        <v>6</v>
      </c>
      <c r="V172" s="189" t="s">
        <v>7</v>
      </c>
      <c r="W172" s="184"/>
      <c r="X172" s="185">
        <f>VLOOKUP(V172,商品价格表!B3:D2233,3,0)</f>
        <v>0</v>
      </c>
      <c r="Y172" s="183" t="s">
        <v>6</v>
      </c>
      <c r="Z172" s="183" t="s">
        <v>7</v>
      </c>
      <c r="AA172" s="184"/>
      <c r="AB172" s="192">
        <f>VLOOKUP(Z172,商品价格表!B3:D2233,3,0)</f>
        <v>0</v>
      </c>
    </row>
    <row r="173" ht="14.25" outlineLevel="3" spans="1:28">
      <c r="A173" s="174">
        <v>171</v>
      </c>
      <c r="B173" s="175"/>
      <c r="C173" s="176"/>
      <c r="D173" s="177">
        <f t="shared" si="2"/>
        <v>0</v>
      </c>
      <c r="E173" s="182" t="s">
        <v>6</v>
      </c>
      <c r="F173" s="183" t="s">
        <v>7</v>
      </c>
      <c r="G173" s="184"/>
      <c r="H173" s="185">
        <f>VLOOKUP(F173,商品价格表!B3:D223,3,0)</f>
        <v>0</v>
      </c>
      <c r="I173" s="183" t="s">
        <v>6</v>
      </c>
      <c r="J173" s="183" t="s">
        <v>7</v>
      </c>
      <c r="K173" s="184"/>
      <c r="L173" s="188">
        <f>VLOOKUP(J173,商品价格表!B3:D2233,3,0)</f>
        <v>0</v>
      </c>
      <c r="M173" s="182" t="s">
        <v>6</v>
      </c>
      <c r="N173" s="183" t="s">
        <v>7</v>
      </c>
      <c r="O173" s="184"/>
      <c r="P173" s="185">
        <f>VLOOKUP(N173,商品价格表!B3:D2233,3,0)</f>
        <v>0</v>
      </c>
      <c r="Q173" s="183" t="s">
        <v>6</v>
      </c>
      <c r="R173" s="183" t="s">
        <v>7</v>
      </c>
      <c r="S173" s="184"/>
      <c r="T173" s="188">
        <f>VLOOKUP(R173,商品价格表!B3:D2233,3,0)</f>
        <v>0</v>
      </c>
      <c r="U173" s="182" t="s">
        <v>6</v>
      </c>
      <c r="V173" s="189" t="s">
        <v>7</v>
      </c>
      <c r="W173" s="184"/>
      <c r="X173" s="185">
        <f>VLOOKUP(V173,商品价格表!B3:D2233,3,0)</f>
        <v>0</v>
      </c>
      <c r="Y173" s="183" t="s">
        <v>6</v>
      </c>
      <c r="Z173" s="183" t="s">
        <v>7</v>
      </c>
      <c r="AA173" s="184"/>
      <c r="AB173" s="192">
        <f>VLOOKUP(Z173,商品价格表!B3:D2233,3,0)</f>
        <v>0</v>
      </c>
    </row>
    <row r="174" ht="14.25" outlineLevel="3" spans="1:28">
      <c r="A174" s="174">
        <v>172</v>
      </c>
      <c r="B174" s="175"/>
      <c r="C174" s="176"/>
      <c r="D174" s="177">
        <f t="shared" si="2"/>
        <v>0</v>
      </c>
      <c r="E174" s="182" t="s">
        <v>6</v>
      </c>
      <c r="F174" s="183" t="s">
        <v>7</v>
      </c>
      <c r="G174" s="184"/>
      <c r="H174" s="185">
        <f>VLOOKUP(F174,商品价格表!B3:D223,3,0)</f>
        <v>0</v>
      </c>
      <c r="I174" s="183" t="s">
        <v>6</v>
      </c>
      <c r="J174" s="183" t="s">
        <v>7</v>
      </c>
      <c r="K174" s="184"/>
      <c r="L174" s="188">
        <f>VLOOKUP(J174,商品价格表!B3:D2233,3,0)</f>
        <v>0</v>
      </c>
      <c r="M174" s="182" t="s">
        <v>6</v>
      </c>
      <c r="N174" s="183" t="s">
        <v>7</v>
      </c>
      <c r="O174" s="184"/>
      <c r="P174" s="185">
        <f>VLOOKUP(N174,商品价格表!B3:D2233,3,0)</f>
        <v>0</v>
      </c>
      <c r="Q174" s="183" t="s">
        <v>6</v>
      </c>
      <c r="R174" s="183" t="s">
        <v>7</v>
      </c>
      <c r="S174" s="184"/>
      <c r="T174" s="188">
        <f>VLOOKUP(R174,商品价格表!B3:D2233,3,0)</f>
        <v>0</v>
      </c>
      <c r="U174" s="182" t="s">
        <v>6</v>
      </c>
      <c r="V174" s="189" t="s">
        <v>7</v>
      </c>
      <c r="W174" s="184"/>
      <c r="X174" s="185">
        <f>VLOOKUP(V174,商品价格表!B3:D2233,3,0)</f>
        <v>0</v>
      </c>
      <c r="Y174" s="183" t="s">
        <v>6</v>
      </c>
      <c r="Z174" s="183" t="s">
        <v>7</v>
      </c>
      <c r="AA174" s="184"/>
      <c r="AB174" s="192">
        <f>VLOOKUP(Z174,商品价格表!B3:D2233,3,0)</f>
        <v>0</v>
      </c>
    </row>
    <row r="175" ht="14.25" outlineLevel="3" spans="1:28">
      <c r="A175" s="174">
        <v>173</v>
      </c>
      <c r="B175" s="175"/>
      <c r="C175" s="176"/>
      <c r="D175" s="177">
        <f t="shared" si="2"/>
        <v>0</v>
      </c>
      <c r="E175" s="182" t="s">
        <v>6</v>
      </c>
      <c r="F175" s="183" t="s">
        <v>7</v>
      </c>
      <c r="G175" s="184"/>
      <c r="H175" s="185">
        <f>VLOOKUP(F175,商品价格表!B3:D223,3,0)</f>
        <v>0</v>
      </c>
      <c r="I175" s="183" t="s">
        <v>6</v>
      </c>
      <c r="J175" s="183" t="s">
        <v>7</v>
      </c>
      <c r="K175" s="184"/>
      <c r="L175" s="188">
        <f>VLOOKUP(J175,商品价格表!B3:D2233,3,0)</f>
        <v>0</v>
      </c>
      <c r="M175" s="182" t="s">
        <v>6</v>
      </c>
      <c r="N175" s="183" t="s">
        <v>7</v>
      </c>
      <c r="O175" s="184"/>
      <c r="P175" s="185">
        <f>VLOOKUP(N175,商品价格表!B3:D2233,3,0)</f>
        <v>0</v>
      </c>
      <c r="Q175" s="183" t="s">
        <v>6</v>
      </c>
      <c r="R175" s="183" t="s">
        <v>7</v>
      </c>
      <c r="S175" s="184"/>
      <c r="T175" s="188">
        <f>VLOOKUP(R175,商品价格表!B3:D2233,3,0)</f>
        <v>0</v>
      </c>
      <c r="U175" s="182" t="s">
        <v>6</v>
      </c>
      <c r="V175" s="189" t="s">
        <v>7</v>
      </c>
      <c r="W175" s="184"/>
      <c r="X175" s="185">
        <f>VLOOKUP(V175,商品价格表!B3:D2233,3,0)</f>
        <v>0</v>
      </c>
      <c r="Y175" s="183" t="s">
        <v>6</v>
      </c>
      <c r="Z175" s="183" t="s">
        <v>7</v>
      </c>
      <c r="AA175" s="184"/>
      <c r="AB175" s="192">
        <f>VLOOKUP(Z175,商品价格表!B3:D2233,3,0)</f>
        <v>0</v>
      </c>
    </row>
    <row r="176" ht="14.25" outlineLevel="3" spans="1:28">
      <c r="A176" s="174">
        <v>174</v>
      </c>
      <c r="B176" s="175"/>
      <c r="C176" s="176"/>
      <c r="D176" s="177">
        <f t="shared" si="2"/>
        <v>0</v>
      </c>
      <c r="E176" s="182" t="s">
        <v>6</v>
      </c>
      <c r="F176" s="183" t="s">
        <v>7</v>
      </c>
      <c r="G176" s="184"/>
      <c r="H176" s="185">
        <f>VLOOKUP(F176,商品价格表!B3:D223,3,0)</f>
        <v>0</v>
      </c>
      <c r="I176" s="183" t="s">
        <v>6</v>
      </c>
      <c r="J176" s="183" t="s">
        <v>7</v>
      </c>
      <c r="K176" s="184"/>
      <c r="L176" s="188">
        <f>VLOOKUP(J176,商品价格表!B3:D2233,3,0)</f>
        <v>0</v>
      </c>
      <c r="M176" s="182" t="s">
        <v>6</v>
      </c>
      <c r="N176" s="183" t="s">
        <v>7</v>
      </c>
      <c r="O176" s="184"/>
      <c r="P176" s="185">
        <f>VLOOKUP(N176,商品价格表!B3:D2233,3,0)</f>
        <v>0</v>
      </c>
      <c r="Q176" s="183" t="s">
        <v>6</v>
      </c>
      <c r="R176" s="183" t="s">
        <v>7</v>
      </c>
      <c r="S176" s="184"/>
      <c r="T176" s="188">
        <f>VLOOKUP(R176,商品价格表!B3:D2233,3,0)</f>
        <v>0</v>
      </c>
      <c r="U176" s="182" t="s">
        <v>6</v>
      </c>
      <c r="V176" s="189" t="s">
        <v>7</v>
      </c>
      <c r="W176" s="184"/>
      <c r="X176" s="185">
        <f>VLOOKUP(V176,商品价格表!B3:D2233,3,0)</f>
        <v>0</v>
      </c>
      <c r="Y176" s="183" t="s">
        <v>6</v>
      </c>
      <c r="Z176" s="183" t="s">
        <v>7</v>
      </c>
      <c r="AA176" s="184"/>
      <c r="AB176" s="192">
        <f>VLOOKUP(Z176,商品价格表!B3:D2233,3,0)</f>
        <v>0</v>
      </c>
    </row>
    <row r="177" ht="14.25" outlineLevel="3" spans="1:28">
      <c r="A177" s="174">
        <v>175</v>
      </c>
      <c r="B177" s="175"/>
      <c r="C177" s="176"/>
      <c r="D177" s="177">
        <f t="shared" si="2"/>
        <v>0</v>
      </c>
      <c r="E177" s="182" t="s">
        <v>6</v>
      </c>
      <c r="F177" s="183" t="s">
        <v>7</v>
      </c>
      <c r="G177" s="184"/>
      <c r="H177" s="185">
        <f>VLOOKUP(F177,商品价格表!B3:D223,3,0)</f>
        <v>0</v>
      </c>
      <c r="I177" s="183" t="s">
        <v>6</v>
      </c>
      <c r="J177" s="183" t="s">
        <v>7</v>
      </c>
      <c r="K177" s="184"/>
      <c r="L177" s="188">
        <f>VLOOKUP(J177,商品价格表!B3:D2233,3,0)</f>
        <v>0</v>
      </c>
      <c r="M177" s="182" t="s">
        <v>6</v>
      </c>
      <c r="N177" s="183" t="s">
        <v>7</v>
      </c>
      <c r="O177" s="184"/>
      <c r="P177" s="185">
        <f>VLOOKUP(N177,商品价格表!B3:D2233,3,0)</f>
        <v>0</v>
      </c>
      <c r="Q177" s="183" t="s">
        <v>6</v>
      </c>
      <c r="R177" s="183" t="s">
        <v>7</v>
      </c>
      <c r="S177" s="184"/>
      <c r="T177" s="188">
        <f>VLOOKUP(R177,商品价格表!B3:D2233,3,0)</f>
        <v>0</v>
      </c>
      <c r="U177" s="182" t="s">
        <v>6</v>
      </c>
      <c r="V177" s="189" t="s">
        <v>7</v>
      </c>
      <c r="W177" s="184"/>
      <c r="X177" s="185">
        <f>VLOOKUP(V177,商品价格表!B3:D2233,3,0)</f>
        <v>0</v>
      </c>
      <c r="Y177" s="183" t="s">
        <v>6</v>
      </c>
      <c r="Z177" s="183" t="s">
        <v>7</v>
      </c>
      <c r="AA177" s="184"/>
      <c r="AB177" s="192">
        <f>VLOOKUP(Z177,商品价格表!B3:D2233,3,0)</f>
        <v>0</v>
      </c>
    </row>
    <row r="178" ht="14.25" outlineLevel="3" spans="1:28">
      <c r="A178" s="174">
        <v>176</v>
      </c>
      <c r="B178" s="175"/>
      <c r="C178" s="176"/>
      <c r="D178" s="177">
        <f t="shared" si="2"/>
        <v>0</v>
      </c>
      <c r="E178" s="182" t="s">
        <v>6</v>
      </c>
      <c r="F178" s="183" t="s">
        <v>7</v>
      </c>
      <c r="G178" s="184"/>
      <c r="H178" s="185">
        <f>VLOOKUP(F178,商品价格表!B3:D223,3,0)</f>
        <v>0</v>
      </c>
      <c r="I178" s="183" t="s">
        <v>6</v>
      </c>
      <c r="J178" s="183" t="s">
        <v>7</v>
      </c>
      <c r="K178" s="184"/>
      <c r="L178" s="188">
        <f>VLOOKUP(J178,商品价格表!B3:D2233,3,0)</f>
        <v>0</v>
      </c>
      <c r="M178" s="182" t="s">
        <v>6</v>
      </c>
      <c r="N178" s="183" t="s">
        <v>7</v>
      </c>
      <c r="O178" s="184"/>
      <c r="P178" s="185">
        <f>VLOOKUP(N178,商品价格表!B3:D2233,3,0)</f>
        <v>0</v>
      </c>
      <c r="Q178" s="183" t="s">
        <v>6</v>
      </c>
      <c r="R178" s="183" t="s">
        <v>7</v>
      </c>
      <c r="S178" s="184"/>
      <c r="T178" s="188">
        <f>VLOOKUP(R178,商品价格表!B3:D2233,3,0)</f>
        <v>0</v>
      </c>
      <c r="U178" s="182" t="s">
        <v>6</v>
      </c>
      <c r="V178" s="189" t="s">
        <v>7</v>
      </c>
      <c r="W178" s="184"/>
      <c r="X178" s="185">
        <f>VLOOKUP(V178,商品价格表!B3:D2233,3,0)</f>
        <v>0</v>
      </c>
      <c r="Y178" s="183" t="s">
        <v>6</v>
      </c>
      <c r="Z178" s="183" t="s">
        <v>7</v>
      </c>
      <c r="AA178" s="184"/>
      <c r="AB178" s="192">
        <f>VLOOKUP(Z178,商品价格表!B3:D2233,3,0)</f>
        <v>0</v>
      </c>
    </row>
    <row r="179" ht="14.25" outlineLevel="3" spans="1:28">
      <c r="A179" s="174">
        <v>177</v>
      </c>
      <c r="B179" s="175"/>
      <c r="C179" s="176"/>
      <c r="D179" s="177">
        <f t="shared" si="2"/>
        <v>0</v>
      </c>
      <c r="E179" s="182" t="s">
        <v>6</v>
      </c>
      <c r="F179" s="183" t="s">
        <v>7</v>
      </c>
      <c r="G179" s="184"/>
      <c r="H179" s="185">
        <f>VLOOKUP(F179,商品价格表!B3:D223,3,0)</f>
        <v>0</v>
      </c>
      <c r="I179" s="183" t="s">
        <v>6</v>
      </c>
      <c r="J179" s="183" t="s">
        <v>7</v>
      </c>
      <c r="K179" s="184"/>
      <c r="L179" s="188">
        <f>VLOOKUP(J179,商品价格表!B3:D2233,3,0)</f>
        <v>0</v>
      </c>
      <c r="M179" s="182" t="s">
        <v>6</v>
      </c>
      <c r="N179" s="183" t="s">
        <v>7</v>
      </c>
      <c r="O179" s="184"/>
      <c r="P179" s="185">
        <f>VLOOKUP(N179,商品价格表!B3:D2233,3,0)</f>
        <v>0</v>
      </c>
      <c r="Q179" s="183" t="s">
        <v>6</v>
      </c>
      <c r="R179" s="183" t="s">
        <v>7</v>
      </c>
      <c r="S179" s="184"/>
      <c r="T179" s="188">
        <f>VLOOKUP(R179,商品价格表!B3:D2233,3,0)</f>
        <v>0</v>
      </c>
      <c r="U179" s="182" t="s">
        <v>6</v>
      </c>
      <c r="V179" s="189" t="s">
        <v>7</v>
      </c>
      <c r="W179" s="184"/>
      <c r="X179" s="185">
        <f>VLOOKUP(V179,商品价格表!B3:D2233,3,0)</f>
        <v>0</v>
      </c>
      <c r="Y179" s="183" t="s">
        <v>6</v>
      </c>
      <c r="Z179" s="183" t="s">
        <v>7</v>
      </c>
      <c r="AA179" s="184"/>
      <c r="AB179" s="192">
        <f>VLOOKUP(Z179,商品价格表!B3:D2233,3,0)</f>
        <v>0</v>
      </c>
    </row>
    <row r="180" ht="14.25" outlineLevel="3" spans="1:28">
      <c r="A180" s="174">
        <v>178</v>
      </c>
      <c r="B180" s="175"/>
      <c r="C180" s="176"/>
      <c r="D180" s="177">
        <f t="shared" si="2"/>
        <v>0</v>
      </c>
      <c r="E180" s="182" t="s">
        <v>6</v>
      </c>
      <c r="F180" s="183" t="s">
        <v>7</v>
      </c>
      <c r="G180" s="184"/>
      <c r="H180" s="185">
        <f>VLOOKUP(F180,商品价格表!B3:D223,3,0)</f>
        <v>0</v>
      </c>
      <c r="I180" s="183" t="s">
        <v>6</v>
      </c>
      <c r="J180" s="183" t="s">
        <v>7</v>
      </c>
      <c r="K180" s="184"/>
      <c r="L180" s="188">
        <f>VLOOKUP(J180,商品价格表!B3:D2233,3,0)</f>
        <v>0</v>
      </c>
      <c r="M180" s="182" t="s">
        <v>6</v>
      </c>
      <c r="N180" s="183" t="s">
        <v>7</v>
      </c>
      <c r="O180" s="184"/>
      <c r="P180" s="185">
        <f>VLOOKUP(N180,商品价格表!B3:D2233,3,0)</f>
        <v>0</v>
      </c>
      <c r="Q180" s="183" t="s">
        <v>6</v>
      </c>
      <c r="R180" s="183" t="s">
        <v>7</v>
      </c>
      <c r="S180" s="184"/>
      <c r="T180" s="188">
        <f>VLOOKUP(R180,商品价格表!B3:D2233,3,0)</f>
        <v>0</v>
      </c>
      <c r="U180" s="182" t="s">
        <v>6</v>
      </c>
      <c r="V180" s="189" t="s">
        <v>7</v>
      </c>
      <c r="W180" s="184"/>
      <c r="X180" s="185">
        <f>VLOOKUP(V180,商品价格表!B3:D2233,3,0)</f>
        <v>0</v>
      </c>
      <c r="Y180" s="183" t="s">
        <v>6</v>
      </c>
      <c r="Z180" s="183" t="s">
        <v>7</v>
      </c>
      <c r="AA180" s="184"/>
      <c r="AB180" s="192">
        <f>VLOOKUP(Z180,商品价格表!B3:D2233,3,0)</f>
        <v>0</v>
      </c>
    </row>
    <row r="181" ht="14.25" outlineLevel="3" spans="1:28">
      <c r="A181" s="174">
        <v>179</v>
      </c>
      <c r="B181" s="175"/>
      <c r="C181" s="176"/>
      <c r="D181" s="177">
        <f t="shared" si="2"/>
        <v>0</v>
      </c>
      <c r="E181" s="182" t="s">
        <v>6</v>
      </c>
      <c r="F181" s="183" t="s">
        <v>7</v>
      </c>
      <c r="G181" s="184"/>
      <c r="H181" s="185">
        <f>VLOOKUP(F181,商品价格表!B3:D223,3,0)</f>
        <v>0</v>
      </c>
      <c r="I181" s="183" t="s">
        <v>6</v>
      </c>
      <c r="J181" s="183" t="s">
        <v>7</v>
      </c>
      <c r="K181" s="184"/>
      <c r="L181" s="188">
        <f>VLOOKUP(J181,商品价格表!B3:D2233,3,0)</f>
        <v>0</v>
      </c>
      <c r="M181" s="182" t="s">
        <v>6</v>
      </c>
      <c r="N181" s="183" t="s">
        <v>7</v>
      </c>
      <c r="O181" s="184"/>
      <c r="P181" s="185">
        <f>VLOOKUP(N181,商品价格表!B3:D2233,3,0)</f>
        <v>0</v>
      </c>
      <c r="Q181" s="183" t="s">
        <v>6</v>
      </c>
      <c r="R181" s="183" t="s">
        <v>7</v>
      </c>
      <c r="S181" s="184"/>
      <c r="T181" s="188">
        <f>VLOOKUP(R181,商品价格表!B3:D2233,3,0)</f>
        <v>0</v>
      </c>
      <c r="U181" s="182" t="s">
        <v>6</v>
      </c>
      <c r="V181" s="189" t="s">
        <v>7</v>
      </c>
      <c r="W181" s="184"/>
      <c r="X181" s="185">
        <f>VLOOKUP(V181,商品价格表!B3:D2233,3,0)</f>
        <v>0</v>
      </c>
      <c r="Y181" s="183" t="s">
        <v>6</v>
      </c>
      <c r="Z181" s="183" t="s">
        <v>7</v>
      </c>
      <c r="AA181" s="184"/>
      <c r="AB181" s="192">
        <f>VLOOKUP(Z181,商品价格表!B3:D2233,3,0)</f>
        <v>0</v>
      </c>
    </row>
    <row r="182" ht="14.25" outlineLevel="3" spans="1:28">
      <c r="A182" s="174">
        <v>180</v>
      </c>
      <c r="B182" s="175"/>
      <c r="C182" s="176"/>
      <c r="D182" s="177">
        <f t="shared" si="2"/>
        <v>0</v>
      </c>
      <c r="E182" s="182" t="s">
        <v>6</v>
      </c>
      <c r="F182" s="183" t="s">
        <v>7</v>
      </c>
      <c r="G182" s="184"/>
      <c r="H182" s="185">
        <f>VLOOKUP(F182,商品价格表!B3:D223,3,0)</f>
        <v>0</v>
      </c>
      <c r="I182" s="183" t="s">
        <v>6</v>
      </c>
      <c r="J182" s="183" t="s">
        <v>7</v>
      </c>
      <c r="K182" s="184"/>
      <c r="L182" s="188">
        <f>VLOOKUP(J182,商品价格表!B3:D2233,3,0)</f>
        <v>0</v>
      </c>
      <c r="M182" s="182" t="s">
        <v>6</v>
      </c>
      <c r="N182" s="183" t="s">
        <v>7</v>
      </c>
      <c r="O182" s="184"/>
      <c r="P182" s="185">
        <f>VLOOKUP(N182,商品价格表!B3:D2233,3,0)</f>
        <v>0</v>
      </c>
      <c r="Q182" s="183" t="s">
        <v>6</v>
      </c>
      <c r="R182" s="183" t="s">
        <v>7</v>
      </c>
      <c r="S182" s="184"/>
      <c r="T182" s="188">
        <f>VLOOKUP(R182,商品价格表!B3:D2233,3,0)</f>
        <v>0</v>
      </c>
      <c r="U182" s="182" t="s">
        <v>6</v>
      </c>
      <c r="V182" s="189" t="s">
        <v>7</v>
      </c>
      <c r="W182" s="184"/>
      <c r="X182" s="185">
        <f>VLOOKUP(V182,商品价格表!B3:D2233,3,0)</f>
        <v>0</v>
      </c>
      <c r="Y182" s="183" t="s">
        <v>6</v>
      </c>
      <c r="Z182" s="183" t="s">
        <v>7</v>
      </c>
      <c r="AA182" s="184"/>
      <c r="AB182" s="192">
        <f>VLOOKUP(Z182,商品价格表!B3:D2233,3,0)</f>
        <v>0</v>
      </c>
    </row>
    <row r="183" ht="14.25" outlineLevel="3" spans="1:28">
      <c r="A183" s="174">
        <v>181</v>
      </c>
      <c r="B183" s="175"/>
      <c r="C183" s="176"/>
      <c r="D183" s="177">
        <f t="shared" si="2"/>
        <v>0</v>
      </c>
      <c r="E183" s="182" t="s">
        <v>6</v>
      </c>
      <c r="F183" s="183" t="s">
        <v>7</v>
      </c>
      <c r="G183" s="184"/>
      <c r="H183" s="185">
        <f>VLOOKUP(F183,商品价格表!B3:D223,3,0)</f>
        <v>0</v>
      </c>
      <c r="I183" s="183" t="s">
        <v>6</v>
      </c>
      <c r="J183" s="183" t="s">
        <v>7</v>
      </c>
      <c r="K183" s="184"/>
      <c r="L183" s="188">
        <f>VLOOKUP(J183,商品价格表!B3:D2233,3,0)</f>
        <v>0</v>
      </c>
      <c r="M183" s="182" t="s">
        <v>6</v>
      </c>
      <c r="N183" s="183" t="s">
        <v>7</v>
      </c>
      <c r="O183" s="184"/>
      <c r="P183" s="185">
        <f>VLOOKUP(N183,商品价格表!B3:D2233,3,0)</f>
        <v>0</v>
      </c>
      <c r="Q183" s="183" t="s">
        <v>6</v>
      </c>
      <c r="R183" s="183" t="s">
        <v>7</v>
      </c>
      <c r="S183" s="184"/>
      <c r="T183" s="188">
        <f>VLOOKUP(R183,商品价格表!B3:D2233,3,0)</f>
        <v>0</v>
      </c>
      <c r="U183" s="182" t="s">
        <v>6</v>
      </c>
      <c r="V183" s="189" t="s">
        <v>7</v>
      </c>
      <c r="W183" s="184"/>
      <c r="X183" s="185">
        <f>VLOOKUP(V183,商品价格表!B3:D2233,3,0)</f>
        <v>0</v>
      </c>
      <c r="Y183" s="183" t="s">
        <v>6</v>
      </c>
      <c r="Z183" s="183" t="s">
        <v>7</v>
      </c>
      <c r="AA183" s="184"/>
      <c r="AB183" s="192">
        <f>VLOOKUP(Z183,商品价格表!B3:D2233,3,0)</f>
        <v>0</v>
      </c>
    </row>
    <row r="184" ht="14.25" outlineLevel="3" spans="1:28">
      <c r="A184" s="174">
        <v>182</v>
      </c>
      <c r="B184" s="175"/>
      <c r="C184" s="176"/>
      <c r="D184" s="177">
        <f t="shared" si="2"/>
        <v>0</v>
      </c>
      <c r="E184" s="182" t="s">
        <v>6</v>
      </c>
      <c r="F184" s="183" t="s">
        <v>7</v>
      </c>
      <c r="G184" s="184"/>
      <c r="H184" s="185">
        <f>VLOOKUP(F184,商品价格表!B3:D223,3,0)</f>
        <v>0</v>
      </c>
      <c r="I184" s="183" t="s">
        <v>6</v>
      </c>
      <c r="J184" s="183" t="s">
        <v>7</v>
      </c>
      <c r="K184" s="184"/>
      <c r="L184" s="188">
        <f>VLOOKUP(J184,商品价格表!B3:D2233,3,0)</f>
        <v>0</v>
      </c>
      <c r="M184" s="182" t="s">
        <v>6</v>
      </c>
      <c r="N184" s="183" t="s">
        <v>7</v>
      </c>
      <c r="O184" s="184"/>
      <c r="P184" s="185">
        <f>VLOOKUP(N184,商品价格表!B3:D2233,3,0)</f>
        <v>0</v>
      </c>
      <c r="Q184" s="183" t="s">
        <v>6</v>
      </c>
      <c r="R184" s="183" t="s">
        <v>7</v>
      </c>
      <c r="S184" s="184"/>
      <c r="T184" s="188">
        <f>VLOOKUP(R184,商品价格表!B3:D2233,3,0)</f>
        <v>0</v>
      </c>
      <c r="U184" s="182" t="s">
        <v>6</v>
      </c>
      <c r="V184" s="189" t="s">
        <v>7</v>
      </c>
      <c r="W184" s="184"/>
      <c r="X184" s="185">
        <f>VLOOKUP(V184,商品价格表!B3:D2233,3,0)</f>
        <v>0</v>
      </c>
      <c r="Y184" s="183" t="s">
        <v>6</v>
      </c>
      <c r="Z184" s="183" t="s">
        <v>7</v>
      </c>
      <c r="AA184" s="184"/>
      <c r="AB184" s="192">
        <f>VLOOKUP(Z184,商品价格表!B3:D2233,3,0)</f>
        <v>0</v>
      </c>
    </row>
    <row r="185" ht="14.25" outlineLevel="3" spans="1:28">
      <c r="A185" s="174">
        <v>183</v>
      </c>
      <c r="B185" s="175"/>
      <c r="C185" s="176"/>
      <c r="D185" s="177">
        <f t="shared" si="2"/>
        <v>0</v>
      </c>
      <c r="E185" s="182" t="s">
        <v>6</v>
      </c>
      <c r="F185" s="183" t="s">
        <v>7</v>
      </c>
      <c r="G185" s="184"/>
      <c r="H185" s="185">
        <f>VLOOKUP(F185,商品价格表!B3:D223,3,0)</f>
        <v>0</v>
      </c>
      <c r="I185" s="183" t="s">
        <v>6</v>
      </c>
      <c r="J185" s="183" t="s">
        <v>7</v>
      </c>
      <c r="K185" s="184"/>
      <c r="L185" s="188">
        <f>VLOOKUP(J185,商品价格表!B3:D2233,3,0)</f>
        <v>0</v>
      </c>
      <c r="M185" s="182" t="s">
        <v>6</v>
      </c>
      <c r="N185" s="183" t="s">
        <v>7</v>
      </c>
      <c r="O185" s="184"/>
      <c r="P185" s="185">
        <f>VLOOKUP(N185,商品价格表!B3:D2233,3,0)</f>
        <v>0</v>
      </c>
      <c r="Q185" s="183" t="s">
        <v>6</v>
      </c>
      <c r="R185" s="183" t="s">
        <v>7</v>
      </c>
      <c r="S185" s="184"/>
      <c r="T185" s="188">
        <f>VLOOKUP(R185,商品价格表!B3:D2233,3,0)</f>
        <v>0</v>
      </c>
      <c r="U185" s="182" t="s">
        <v>6</v>
      </c>
      <c r="V185" s="189" t="s">
        <v>7</v>
      </c>
      <c r="W185" s="184"/>
      <c r="X185" s="185">
        <f>VLOOKUP(V185,商品价格表!B3:D2233,3,0)</f>
        <v>0</v>
      </c>
      <c r="Y185" s="183" t="s">
        <v>6</v>
      </c>
      <c r="Z185" s="183" t="s">
        <v>7</v>
      </c>
      <c r="AA185" s="184"/>
      <c r="AB185" s="192">
        <f>VLOOKUP(Z185,商品价格表!B3:D2233,3,0)</f>
        <v>0</v>
      </c>
    </row>
    <row r="186" ht="14.25" outlineLevel="3" spans="1:28">
      <c r="A186" s="174">
        <v>184</v>
      </c>
      <c r="B186" s="175"/>
      <c r="C186" s="176"/>
      <c r="D186" s="177">
        <f t="shared" si="2"/>
        <v>0</v>
      </c>
      <c r="E186" s="182" t="s">
        <v>6</v>
      </c>
      <c r="F186" s="183" t="s">
        <v>7</v>
      </c>
      <c r="G186" s="184"/>
      <c r="H186" s="185">
        <f>VLOOKUP(F186,商品价格表!B3:D223,3,0)</f>
        <v>0</v>
      </c>
      <c r="I186" s="183" t="s">
        <v>6</v>
      </c>
      <c r="J186" s="183" t="s">
        <v>7</v>
      </c>
      <c r="K186" s="184"/>
      <c r="L186" s="188">
        <f>VLOOKUP(J186,商品价格表!B3:D2233,3,0)</f>
        <v>0</v>
      </c>
      <c r="M186" s="182" t="s">
        <v>6</v>
      </c>
      <c r="N186" s="183" t="s">
        <v>7</v>
      </c>
      <c r="O186" s="184"/>
      <c r="P186" s="185">
        <f>VLOOKUP(N186,商品价格表!B3:D2233,3,0)</f>
        <v>0</v>
      </c>
      <c r="Q186" s="183" t="s">
        <v>6</v>
      </c>
      <c r="R186" s="183" t="s">
        <v>7</v>
      </c>
      <c r="S186" s="184"/>
      <c r="T186" s="188">
        <f>VLOOKUP(R186,商品价格表!B3:D2233,3,0)</f>
        <v>0</v>
      </c>
      <c r="U186" s="182" t="s">
        <v>6</v>
      </c>
      <c r="V186" s="189" t="s">
        <v>7</v>
      </c>
      <c r="W186" s="184"/>
      <c r="X186" s="185">
        <f>VLOOKUP(V186,商品价格表!B3:D2233,3,0)</f>
        <v>0</v>
      </c>
      <c r="Y186" s="183" t="s">
        <v>6</v>
      </c>
      <c r="Z186" s="183" t="s">
        <v>7</v>
      </c>
      <c r="AA186" s="184"/>
      <c r="AB186" s="192">
        <f>VLOOKUP(Z186,商品价格表!B3:D2233,3,0)</f>
        <v>0</v>
      </c>
    </row>
    <row r="187" ht="14.25" outlineLevel="3" spans="1:28">
      <c r="A187" s="174">
        <v>185</v>
      </c>
      <c r="B187" s="175"/>
      <c r="C187" s="176"/>
      <c r="D187" s="177">
        <f t="shared" si="2"/>
        <v>0</v>
      </c>
      <c r="E187" s="182" t="s">
        <v>6</v>
      </c>
      <c r="F187" s="183" t="s">
        <v>7</v>
      </c>
      <c r="G187" s="184"/>
      <c r="H187" s="185">
        <f>VLOOKUP(F187,商品价格表!B3:D223,3,0)</f>
        <v>0</v>
      </c>
      <c r="I187" s="183" t="s">
        <v>6</v>
      </c>
      <c r="J187" s="183" t="s">
        <v>7</v>
      </c>
      <c r="K187" s="184"/>
      <c r="L187" s="188">
        <f>VLOOKUP(J187,商品价格表!B3:D2233,3,0)</f>
        <v>0</v>
      </c>
      <c r="M187" s="182" t="s">
        <v>6</v>
      </c>
      <c r="N187" s="183" t="s">
        <v>7</v>
      </c>
      <c r="O187" s="184"/>
      <c r="P187" s="185">
        <f>VLOOKUP(N187,商品价格表!B3:D2233,3,0)</f>
        <v>0</v>
      </c>
      <c r="Q187" s="183" t="s">
        <v>6</v>
      </c>
      <c r="R187" s="183" t="s">
        <v>7</v>
      </c>
      <c r="S187" s="184"/>
      <c r="T187" s="188">
        <f>VLOOKUP(R187,商品价格表!B3:D2233,3,0)</f>
        <v>0</v>
      </c>
      <c r="U187" s="182" t="s">
        <v>6</v>
      </c>
      <c r="V187" s="189" t="s">
        <v>7</v>
      </c>
      <c r="W187" s="184"/>
      <c r="X187" s="185">
        <f>VLOOKUP(V187,商品价格表!B3:D2233,3,0)</f>
        <v>0</v>
      </c>
      <c r="Y187" s="183" t="s">
        <v>6</v>
      </c>
      <c r="Z187" s="183" t="s">
        <v>7</v>
      </c>
      <c r="AA187" s="184"/>
      <c r="AB187" s="192">
        <f>VLOOKUP(Z187,商品价格表!B3:D2233,3,0)</f>
        <v>0</v>
      </c>
    </row>
    <row r="188" ht="14.25" outlineLevel="3" spans="1:28">
      <c r="A188" s="174">
        <v>186</v>
      </c>
      <c r="B188" s="175"/>
      <c r="C188" s="176"/>
      <c r="D188" s="177">
        <f t="shared" si="2"/>
        <v>0</v>
      </c>
      <c r="E188" s="182" t="s">
        <v>6</v>
      </c>
      <c r="F188" s="183" t="s">
        <v>7</v>
      </c>
      <c r="G188" s="184"/>
      <c r="H188" s="185">
        <f>VLOOKUP(F188,商品价格表!B3:D223,3,0)</f>
        <v>0</v>
      </c>
      <c r="I188" s="183" t="s">
        <v>6</v>
      </c>
      <c r="J188" s="183" t="s">
        <v>7</v>
      </c>
      <c r="K188" s="184"/>
      <c r="L188" s="188">
        <f>VLOOKUP(J188,商品价格表!B3:D2233,3,0)</f>
        <v>0</v>
      </c>
      <c r="M188" s="182" t="s">
        <v>6</v>
      </c>
      <c r="N188" s="183" t="s">
        <v>7</v>
      </c>
      <c r="O188" s="184"/>
      <c r="P188" s="185">
        <f>VLOOKUP(N188,商品价格表!B3:D2233,3,0)</f>
        <v>0</v>
      </c>
      <c r="Q188" s="183" t="s">
        <v>6</v>
      </c>
      <c r="R188" s="183" t="s">
        <v>7</v>
      </c>
      <c r="S188" s="184"/>
      <c r="T188" s="188">
        <f>VLOOKUP(R188,商品价格表!B3:D2233,3,0)</f>
        <v>0</v>
      </c>
      <c r="U188" s="182" t="s">
        <v>6</v>
      </c>
      <c r="V188" s="189" t="s">
        <v>7</v>
      </c>
      <c r="W188" s="184"/>
      <c r="X188" s="185">
        <f>VLOOKUP(V188,商品价格表!B3:D2233,3,0)</f>
        <v>0</v>
      </c>
      <c r="Y188" s="183" t="s">
        <v>6</v>
      </c>
      <c r="Z188" s="183" t="s">
        <v>7</v>
      </c>
      <c r="AA188" s="184"/>
      <c r="AB188" s="192">
        <f>VLOOKUP(Z188,商品价格表!B3:D2233,3,0)</f>
        <v>0</v>
      </c>
    </row>
    <row r="189" ht="14.25" outlineLevel="3" spans="1:28">
      <c r="A189" s="174">
        <v>187</v>
      </c>
      <c r="B189" s="175"/>
      <c r="C189" s="176"/>
      <c r="D189" s="177">
        <f t="shared" si="2"/>
        <v>0</v>
      </c>
      <c r="E189" s="182" t="s">
        <v>6</v>
      </c>
      <c r="F189" s="183" t="s">
        <v>7</v>
      </c>
      <c r="G189" s="184"/>
      <c r="H189" s="185">
        <f>VLOOKUP(F189,商品价格表!B3:D223,3,0)</f>
        <v>0</v>
      </c>
      <c r="I189" s="183" t="s">
        <v>6</v>
      </c>
      <c r="J189" s="183" t="s">
        <v>7</v>
      </c>
      <c r="K189" s="184"/>
      <c r="L189" s="188">
        <f>VLOOKUP(J189,商品价格表!B3:D2233,3,0)</f>
        <v>0</v>
      </c>
      <c r="M189" s="182" t="s">
        <v>6</v>
      </c>
      <c r="N189" s="183" t="s">
        <v>7</v>
      </c>
      <c r="O189" s="184"/>
      <c r="P189" s="185">
        <f>VLOOKUP(N189,商品价格表!B3:D2233,3,0)</f>
        <v>0</v>
      </c>
      <c r="Q189" s="183" t="s">
        <v>6</v>
      </c>
      <c r="R189" s="183" t="s">
        <v>7</v>
      </c>
      <c r="S189" s="184"/>
      <c r="T189" s="188">
        <f>VLOOKUP(R189,商品价格表!B3:D2233,3,0)</f>
        <v>0</v>
      </c>
      <c r="U189" s="182" t="s">
        <v>6</v>
      </c>
      <c r="V189" s="189" t="s">
        <v>7</v>
      </c>
      <c r="W189" s="184"/>
      <c r="X189" s="185">
        <f>VLOOKUP(V189,商品价格表!B3:D2233,3,0)</f>
        <v>0</v>
      </c>
      <c r="Y189" s="183" t="s">
        <v>6</v>
      </c>
      <c r="Z189" s="183" t="s">
        <v>7</v>
      </c>
      <c r="AA189" s="184"/>
      <c r="AB189" s="192">
        <f>VLOOKUP(Z189,商品价格表!B3:D2233,3,0)</f>
        <v>0</v>
      </c>
    </row>
    <row r="190" ht="14.25" outlineLevel="3" spans="1:28">
      <c r="A190" s="174">
        <v>188</v>
      </c>
      <c r="B190" s="175"/>
      <c r="C190" s="176"/>
      <c r="D190" s="177">
        <f t="shared" si="2"/>
        <v>0</v>
      </c>
      <c r="E190" s="182" t="s">
        <v>6</v>
      </c>
      <c r="F190" s="183" t="s">
        <v>7</v>
      </c>
      <c r="G190" s="184"/>
      <c r="H190" s="185">
        <f>VLOOKUP(F190,商品价格表!B3:D223,3,0)</f>
        <v>0</v>
      </c>
      <c r="I190" s="183" t="s">
        <v>6</v>
      </c>
      <c r="J190" s="183" t="s">
        <v>7</v>
      </c>
      <c r="K190" s="184"/>
      <c r="L190" s="188">
        <f>VLOOKUP(J190,商品价格表!B3:D2233,3,0)</f>
        <v>0</v>
      </c>
      <c r="M190" s="182" t="s">
        <v>6</v>
      </c>
      <c r="N190" s="183" t="s">
        <v>7</v>
      </c>
      <c r="O190" s="184"/>
      <c r="P190" s="185">
        <f>VLOOKUP(N190,商品价格表!B3:D2233,3,0)</f>
        <v>0</v>
      </c>
      <c r="Q190" s="183" t="s">
        <v>6</v>
      </c>
      <c r="R190" s="183" t="s">
        <v>7</v>
      </c>
      <c r="S190" s="184"/>
      <c r="T190" s="188">
        <f>VLOOKUP(R190,商品价格表!B3:D2233,3,0)</f>
        <v>0</v>
      </c>
      <c r="U190" s="182" t="s">
        <v>6</v>
      </c>
      <c r="V190" s="189" t="s">
        <v>7</v>
      </c>
      <c r="W190" s="184"/>
      <c r="X190" s="185">
        <f>VLOOKUP(V190,商品价格表!B3:D2233,3,0)</f>
        <v>0</v>
      </c>
      <c r="Y190" s="183" t="s">
        <v>6</v>
      </c>
      <c r="Z190" s="183" t="s">
        <v>7</v>
      </c>
      <c r="AA190" s="184"/>
      <c r="AB190" s="192">
        <f>VLOOKUP(Z190,商品价格表!B3:D2233,3,0)</f>
        <v>0</v>
      </c>
    </row>
    <row r="191" ht="14.25" outlineLevel="3" spans="1:28">
      <c r="A191" s="174">
        <v>189</v>
      </c>
      <c r="B191" s="175"/>
      <c r="C191" s="176"/>
      <c r="D191" s="177">
        <f t="shared" si="2"/>
        <v>0</v>
      </c>
      <c r="E191" s="182" t="s">
        <v>6</v>
      </c>
      <c r="F191" s="183" t="s">
        <v>7</v>
      </c>
      <c r="G191" s="184"/>
      <c r="H191" s="185">
        <f>VLOOKUP(F191,商品价格表!B3:D223,3,0)</f>
        <v>0</v>
      </c>
      <c r="I191" s="183" t="s">
        <v>6</v>
      </c>
      <c r="J191" s="183" t="s">
        <v>7</v>
      </c>
      <c r="K191" s="184"/>
      <c r="L191" s="188">
        <f>VLOOKUP(J191,商品价格表!B3:D2233,3,0)</f>
        <v>0</v>
      </c>
      <c r="M191" s="182" t="s">
        <v>6</v>
      </c>
      <c r="N191" s="183" t="s">
        <v>7</v>
      </c>
      <c r="O191" s="184"/>
      <c r="P191" s="185">
        <f>VLOOKUP(N191,商品价格表!B3:D2233,3,0)</f>
        <v>0</v>
      </c>
      <c r="Q191" s="183" t="s">
        <v>6</v>
      </c>
      <c r="R191" s="183" t="s">
        <v>7</v>
      </c>
      <c r="S191" s="184"/>
      <c r="T191" s="188">
        <f>VLOOKUP(R191,商品价格表!B3:D2233,3,0)</f>
        <v>0</v>
      </c>
      <c r="U191" s="182" t="s">
        <v>6</v>
      </c>
      <c r="V191" s="189" t="s">
        <v>7</v>
      </c>
      <c r="W191" s="184"/>
      <c r="X191" s="185">
        <f>VLOOKUP(V191,商品价格表!B3:D2233,3,0)</f>
        <v>0</v>
      </c>
      <c r="Y191" s="183" t="s">
        <v>6</v>
      </c>
      <c r="Z191" s="183" t="s">
        <v>7</v>
      </c>
      <c r="AA191" s="184"/>
      <c r="AB191" s="192">
        <f>VLOOKUP(Z191,商品价格表!B3:D2233,3,0)</f>
        <v>0</v>
      </c>
    </row>
    <row r="192" ht="14.25" outlineLevel="3" spans="1:28">
      <c r="A192" s="174">
        <v>190</v>
      </c>
      <c r="B192" s="175"/>
      <c r="C192" s="176"/>
      <c r="D192" s="177">
        <f t="shared" si="2"/>
        <v>0</v>
      </c>
      <c r="E192" s="182" t="s">
        <v>6</v>
      </c>
      <c r="F192" s="183" t="s">
        <v>7</v>
      </c>
      <c r="G192" s="184"/>
      <c r="H192" s="185">
        <f>VLOOKUP(F192,商品价格表!B3:D223,3,0)</f>
        <v>0</v>
      </c>
      <c r="I192" s="183" t="s">
        <v>6</v>
      </c>
      <c r="J192" s="183" t="s">
        <v>7</v>
      </c>
      <c r="K192" s="184"/>
      <c r="L192" s="188">
        <f>VLOOKUP(J192,商品价格表!B3:D2233,3,0)</f>
        <v>0</v>
      </c>
      <c r="M192" s="182" t="s">
        <v>6</v>
      </c>
      <c r="N192" s="183" t="s">
        <v>7</v>
      </c>
      <c r="O192" s="184"/>
      <c r="P192" s="185">
        <f>VLOOKUP(N192,商品价格表!B3:D2233,3,0)</f>
        <v>0</v>
      </c>
      <c r="Q192" s="183" t="s">
        <v>6</v>
      </c>
      <c r="R192" s="183" t="s">
        <v>7</v>
      </c>
      <c r="S192" s="184"/>
      <c r="T192" s="188">
        <f>VLOOKUP(R192,商品价格表!B3:D2233,3,0)</f>
        <v>0</v>
      </c>
      <c r="U192" s="182" t="s">
        <v>6</v>
      </c>
      <c r="V192" s="189" t="s">
        <v>7</v>
      </c>
      <c r="W192" s="184"/>
      <c r="X192" s="185">
        <f>VLOOKUP(V192,商品价格表!B3:D2233,3,0)</f>
        <v>0</v>
      </c>
      <c r="Y192" s="183" t="s">
        <v>6</v>
      </c>
      <c r="Z192" s="183" t="s">
        <v>7</v>
      </c>
      <c r="AA192" s="184"/>
      <c r="AB192" s="192">
        <f>VLOOKUP(Z192,商品价格表!B3:D2233,3,0)</f>
        <v>0</v>
      </c>
    </row>
    <row r="193" ht="14.25" outlineLevel="3" spans="1:28">
      <c r="A193" s="174">
        <v>191</v>
      </c>
      <c r="B193" s="175"/>
      <c r="C193" s="176"/>
      <c r="D193" s="177">
        <f t="shared" si="2"/>
        <v>0</v>
      </c>
      <c r="E193" s="182" t="s">
        <v>6</v>
      </c>
      <c r="F193" s="183" t="s">
        <v>7</v>
      </c>
      <c r="G193" s="184"/>
      <c r="H193" s="185">
        <f>VLOOKUP(F193,商品价格表!B3:D223,3,0)</f>
        <v>0</v>
      </c>
      <c r="I193" s="183" t="s">
        <v>6</v>
      </c>
      <c r="J193" s="183" t="s">
        <v>7</v>
      </c>
      <c r="K193" s="184"/>
      <c r="L193" s="188">
        <f>VLOOKUP(J193,商品价格表!B3:D2233,3,0)</f>
        <v>0</v>
      </c>
      <c r="M193" s="182" t="s">
        <v>6</v>
      </c>
      <c r="N193" s="183" t="s">
        <v>7</v>
      </c>
      <c r="O193" s="184"/>
      <c r="P193" s="185">
        <f>VLOOKUP(N193,商品价格表!B3:D2233,3,0)</f>
        <v>0</v>
      </c>
      <c r="Q193" s="183" t="s">
        <v>6</v>
      </c>
      <c r="R193" s="183" t="s">
        <v>7</v>
      </c>
      <c r="S193" s="184"/>
      <c r="T193" s="188">
        <f>VLOOKUP(R193,商品价格表!B3:D2233,3,0)</f>
        <v>0</v>
      </c>
      <c r="U193" s="182" t="s">
        <v>6</v>
      </c>
      <c r="V193" s="189" t="s">
        <v>7</v>
      </c>
      <c r="W193" s="184"/>
      <c r="X193" s="185">
        <f>VLOOKUP(V193,商品价格表!B3:D2233,3,0)</f>
        <v>0</v>
      </c>
      <c r="Y193" s="183" t="s">
        <v>6</v>
      </c>
      <c r="Z193" s="183" t="s">
        <v>7</v>
      </c>
      <c r="AA193" s="184"/>
      <c r="AB193" s="192">
        <f>VLOOKUP(Z193,商品价格表!B3:D2233,3,0)</f>
        <v>0</v>
      </c>
    </row>
    <row r="194" ht="14.25" outlineLevel="3" spans="1:28">
      <c r="A194" s="174">
        <v>192</v>
      </c>
      <c r="B194" s="175"/>
      <c r="C194" s="176"/>
      <c r="D194" s="177">
        <f t="shared" si="2"/>
        <v>0</v>
      </c>
      <c r="E194" s="182" t="s">
        <v>6</v>
      </c>
      <c r="F194" s="183" t="s">
        <v>7</v>
      </c>
      <c r="G194" s="184"/>
      <c r="H194" s="185">
        <f>VLOOKUP(F194,商品价格表!B3:D223,3,0)</f>
        <v>0</v>
      </c>
      <c r="I194" s="183" t="s">
        <v>6</v>
      </c>
      <c r="J194" s="183" t="s">
        <v>7</v>
      </c>
      <c r="K194" s="184"/>
      <c r="L194" s="188">
        <f>VLOOKUP(J194,商品价格表!B3:D2233,3,0)</f>
        <v>0</v>
      </c>
      <c r="M194" s="182" t="s">
        <v>6</v>
      </c>
      <c r="N194" s="183" t="s">
        <v>7</v>
      </c>
      <c r="O194" s="184"/>
      <c r="P194" s="185">
        <f>VLOOKUP(N194,商品价格表!B3:D2233,3,0)</f>
        <v>0</v>
      </c>
      <c r="Q194" s="183" t="s">
        <v>6</v>
      </c>
      <c r="R194" s="183" t="s">
        <v>7</v>
      </c>
      <c r="S194" s="184"/>
      <c r="T194" s="188">
        <f>VLOOKUP(R194,商品价格表!B3:D2233,3,0)</f>
        <v>0</v>
      </c>
      <c r="U194" s="182" t="s">
        <v>6</v>
      </c>
      <c r="V194" s="189" t="s">
        <v>7</v>
      </c>
      <c r="W194" s="184"/>
      <c r="X194" s="185">
        <f>VLOOKUP(V194,商品价格表!B3:D2233,3,0)</f>
        <v>0</v>
      </c>
      <c r="Y194" s="183" t="s">
        <v>6</v>
      </c>
      <c r="Z194" s="183" t="s">
        <v>7</v>
      </c>
      <c r="AA194" s="184"/>
      <c r="AB194" s="192">
        <f>VLOOKUP(Z194,商品价格表!B3:D2233,3,0)</f>
        <v>0</v>
      </c>
    </row>
    <row r="195" ht="14.25" outlineLevel="3" spans="1:28">
      <c r="A195" s="174">
        <v>193</v>
      </c>
      <c r="B195" s="175"/>
      <c r="C195" s="176"/>
      <c r="D195" s="177">
        <f t="shared" ref="D195:D258" si="3">G195*H195+K195*L195+O195*P195+S195*T195+W195*X195+AA195*AB195</f>
        <v>0</v>
      </c>
      <c r="E195" s="182" t="s">
        <v>6</v>
      </c>
      <c r="F195" s="183" t="s">
        <v>7</v>
      </c>
      <c r="G195" s="184"/>
      <c r="H195" s="185">
        <f>VLOOKUP(F195,商品价格表!B3:D223,3,0)</f>
        <v>0</v>
      </c>
      <c r="I195" s="183" t="s">
        <v>6</v>
      </c>
      <c r="J195" s="183" t="s">
        <v>7</v>
      </c>
      <c r="K195" s="184"/>
      <c r="L195" s="188">
        <f>VLOOKUP(J195,商品价格表!B3:D2233,3,0)</f>
        <v>0</v>
      </c>
      <c r="M195" s="182" t="s">
        <v>6</v>
      </c>
      <c r="N195" s="183" t="s">
        <v>7</v>
      </c>
      <c r="O195" s="184"/>
      <c r="P195" s="185">
        <f>VLOOKUP(N195,商品价格表!B3:D2233,3,0)</f>
        <v>0</v>
      </c>
      <c r="Q195" s="183" t="s">
        <v>6</v>
      </c>
      <c r="R195" s="183" t="s">
        <v>7</v>
      </c>
      <c r="S195" s="184"/>
      <c r="T195" s="188">
        <f>VLOOKUP(R195,商品价格表!B3:D2233,3,0)</f>
        <v>0</v>
      </c>
      <c r="U195" s="182" t="s">
        <v>6</v>
      </c>
      <c r="V195" s="189" t="s">
        <v>7</v>
      </c>
      <c r="W195" s="184"/>
      <c r="X195" s="185">
        <f>VLOOKUP(V195,商品价格表!B3:D2233,3,0)</f>
        <v>0</v>
      </c>
      <c r="Y195" s="183" t="s">
        <v>6</v>
      </c>
      <c r="Z195" s="183" t="s">
        <v>7</v>
      </c>
      <c r="AA195" s="184"/>
      <c r="AB195" s="192">
        <f>VLOOKUP(Z195,商品价格表!B3:D2233,3,0)</f>
        <v>0</v>
      </c>
    </row>
    <row r="196" ht="14.25" outlineLevel="3" spans="1:28">
      <c r="A196" s="174">
        <v>194</v>
      </c>
      <c r="B196" s="175"/>
      <c r="C196" s="176"/>
      <c r="D196" s="177">
        <f t="shared" si="3"/>
        <v>0</v>
      </c>
      <c r="E196" s="182" t="s">
        <v>6</v>
      </c>
      <c r="F196" s="183" t="s">
        <v>7</v>
      </c>
      <c r="G196" s="184"/>
      <c r="H196" s="185">
        <f>VLOOKUP(F196,商品价格表!B3:D223,3,0)</f>
        <v>0</v>
      </c>
      <c r="I196" s="183" t="s">
        <v>6</v>
      </c>
      <c r="J196" s="183" t="s">
        <v>7</v>
      </c>
      <c r="K196" s="184"/>
      <c r="L196" s="188">
        <f>VLOOKUP(J196,商品价格表!B3:D2233,3,0)</f>
        <v>0</v>
      </c>
      <c r="M196" s="182" t="s">
        <v>6</v>
      </c>
      <c r="N196" s="183" t="s">
        <v>7</v>
      </c>
      <c r="O196" s="184"/>
      <c r="P196" s="185">
        <f>VLOOKUP(N196,商品价格表!B3:D2233,3,0)</f>
        <v>0</v>
      </c>
      <c r="Q196" s="183" t="s">
        <v>6</v>
      </c>
      <c r="R196" s="183" t="s">
        <v>7</v>
      </c>
      <c r="S196" s="184"/>
      <c r="T196" s="188">
        <f>VLOOKUP(R196,商品价格表!B3:D2233,3,0)</f>
        <v>0</v>
      </c>
      <c r="U196" s="182" t="s">
        <v>6</v>
      </c>
      <c r="V196" s="189" t="s">
        <v>7</v>
      </c>
      <c r="W196" s="184"/>
      <c r="X196" s="185">
        <f>VLOOKUP(V196,商品价格表!B3:D2233,3,0)</f>
        <v>0</v>
      </c>
      <c r="Y196" s="183" t="s">
        <v>6</v>
      </c>
      <c r="Z196" s="183" t="s">
        <v>7</v>
      </c>
      <c r="AA196" s="184"/>
      <c r="AB196" s="192">
        <f>VLOOKUP(Z196,商品价格表!B3:D2233,3,0)</f>
        <v>0</v>
      </c>
    </row>
    <row r="197" ht="14.25" outlineLevel="3" spans="1:28">
      <c r="A197" s="174">
        <v>195</v>
      </c>
      <c r="B197" s="175"/>
      <c r="C197" s="176"/>
      <c r="D197" s="177">
        <f t="shared" si="3"/>
        <v>0</v>
      </c>
      <c r="E197" s="182" t="s">
        <v>6</v>
      </c>
      <c r="F197" s="183" t="s">
        <v>7</v>
      </c>
      <c r="G197" s="184"/>
      <c r="H197" s="185">
        <f>VLOOKUP(F197,商品价格表!B3:D223,3,0)</f>
        <v>0</v>
      </c>
      <c r="I197" s="183" t="s">
        <v>6</v>
      </c>
      <c r="J197" s="183" t="s">
        <v>7</v>
      </c>
      <c r="K197" s="184"/>
      <c r="L197" s="188">
        <f>VLOOKUP(J197,商品价格表!B3:D2233,3,0)</f>
        <v>0</v>
      </c>
      <c r="M197" s="182" t="s">
        <v>6</v>
      </c>
      <c r="N197" s="183" t="s">
        <v>7</v>
      </c>
      <c r="O197" s="184"/>
      <c r="P197" s="185">
        <f>VLOOKUP(N197,商品价格表!B3:D2233,3,0)</f>
        <v>0</v>
      </c>
      <c r="Q197" s="183" t="s">
        <v>6</v>
      </c>
      <c r="R197" s="183" t="s">
        <v>7</v>
      </c>
      <c r="S197" s="184"/>
      <c r="T197" s="188">
        <f>VLOOKUP(R197,商品价格表!B3:D2233,3,0)</f>
        <v>0</v>
      </c>
      <c r="U197" s="182" t="s">
        <v>6</v>
      </c>
      <c r="V197" s="189" t="s">
        <v>7</v>
      </c>
      <c r="W197" s="184"/>
      <c r="X197" s="185">
        <f>VLOOKUP(V197,商品价格表!B3:D2233,3,0)</f>
        <v>0</v>
      </c>
      <c r="Y197" s="183" t="s">
        <v>6</v>
      </c>
      <c r="Z197" s="183" t="s">
        <v>7</v>
      </c>
      <c r="AA197" s="184"/>
      <c r="AB197" s="192">
        <f>VLOOKUP(Z197,商品价格表!B3:D2233,3,0)</f>
        <v>0</v>
      </c>
    </row>
    <row r="198" ht="14.25" outlineLevel="3" spans="1:28">
      <c r="A198" s="174">
        <v>196</v>
      </c>
      <c r="B198" s="175"/>
      <c r="C198" s="176"/>
      <c r="D198" s="177">
        <f t="shared" si="3"/>
        <v>0</v>
      </c>
      <c r="E198" s="182" t="s">
        <v>6</v>
      </c>
      <c r="F198" s="183" t="s">
        <v>7</v>
      </c>
      <c r="G198" s="184"/>
      <c r="H198" s="185">
        <f>VLOOKUP(F198,商品价格表!B3:D223,3,0)</f>
        <v>0</v>
      </c>
      <c r="I198" s="183" t="s">
        <v>6</v>
      </c>
      <c r="J198" s="183" t="s">
        <v>7</v>
      </c>
      <c r="K198" s="184"/>
      <c r="L198" s="188">
        <f>VLOOKUP(J198,商品价格表!B3:D2233,3,0)</f>
        <v>0</v>
      </c>
      <c r="M198" s="182" t="s">
        <v>6</v>
      </c>
      <c r="N198" s="183" t="s">
        <v>7</v>
      </c>
      <c r="O198" s="184"/>
      <c r="P198" s="185">
        <f>VLOOKUP(N198,商品价格表!B3:D2233,3,0)</f>
        <v>0</v>
      </c>
      <c r="Q198" s="183" t="s">
        <v>6</v>
      </c>
      <c r="R198" s="183" t="s">
        <v>7</v>
      </c>
      <c r="S198" s="184"/>
      <c r="T198" s="188">
        <f>VLOOKUP(R198,商品价格表!B3:D2233,3,0)</f>
        <v>0</v>
      </c>
      <c r="U198" s="182" t="s">
        <v>6</v>
      </c>
      <c r="V198" s="189" t="s">
        <v>7</v>
      </c>
      <c r="W198" s="184"/>
      <c r="X198" s="185">
        <f>VLOOKUP(V198,商品价格表!B3:D2233,3,0)</f>
        <v>0</v>
      </c>
      <c r="Y198" s="183" t="s">
        <v>6</v>
      </c>
      <c r="Z198" s="183" t="s">
        <v>7</v>
      </c>
      <c r="AA198" s="184"/>
      <c r="AB198" s="192">
        <f>VLOOKUP(Z198,商品价格表!B3:D2233,3,0)</f>
        <v>0</v>
      </c>
    </row>
    <row r="199" ht="14.25" outlineLevel="3" spans="1:28">
      <c r="A199" s="174">
        <v>197</v>
      </c>
      <c r="B199" s="175"/>
      <c r="C199" s="176"/>
      <c r="D199" s="177">
        <f t="shared" si="3"/>
        <v>0</v>
      </c>
      <c r="E199" s="182" t="s">
        <v>6</v>
      </c>
      <c r="F199" s="183" t="s">
        <v>7</v>
      </c>
      <c r="G199" s="184"/>
      <c r="H199" s="185">
        <f>VLOOKUP(F199,商品价格表!B3:D223,3,0)</f>
        <v>0</v>
      </c>
      <c r="I199" s="183" t="s">
        <v>6</v>
      </c>
      <c r="J199" s="183" t="s">
        <v>7</v>
      </c>
      <c r="K199" s="184"/>
      <c r="L199" s="188">
        <f>VLOOKUP(J199,商品价格表!B3:D2233,3,0)</f>
        <v>0</v>
      </c>
      <c r="M199" s="182" t="s">
        <v>6</v>
      </c>
      <c r="N199" s="183" t="s">
        <v>7</v>
      </c>
      <c r="O199" s="184"/>
      <c r="P199" s="185">
        <f>VLOOKUP(N199,商品价格表!B3:D2233,3,0)</f>
        <v>0</v>
      </c>
      <c r="Q199" s="183" t="s">
        <v>6</v>
      </c>
      <c r="R199" s="183" t="s">
        <v>7</v>
      </c>
      <c r="S199" s="184"/>
      <c r="T199" s="188">
        <f>VLOOKUP(R199,商品价格表!B3:D2233,3,0)</f>
        <v>0</v>
      </c>
      <c r="U199" s="182" t="s">
        <v>6</v>
      </c>
      <c r="V199" s="189" t="s">
        <v>7</v>
      </c>
      <c r="W199" s="184"/>
      <c r="X199" s="185">
        <f>VLOOKUP(V199,商品价格表!B3:D2233,3,0)</f>
        <v>0</v>
      </c>
      <c r="Y199" s="183" t="s">
        <v>6</v>
      </c>
      <c r="Z199" s="183" t="s">
        <v>7</v>
      </c>
      <c r="AA199" s="184"/>
      <c r="AB199" s="192">
        <f>VLOOKUP(Z199,商品价格表!B3:D2233,3,0)</f>
        <v>0</v>
      </c>
    </row>
    <row r="200" ht="14.25" outlineLevel="3" spans="1:28">
      <c r="A200" s="174">
        <v>198</v>
      </c>
      <c r="B200" s="175"/>
      <c r="C200" s="176"/>
      <c r="D200" s="177">
        <f t="shared" si="3"/>
        <v>0</v>
      </c>
      <c r="E200" s="182" t="s">
        <v>6</v>
      </c>
      <c r="F200" s="183" t="s">
        <v>7</v>
      </c>
      <c r="G200" s="184"/>
      <c r="H200" s="185">
        <f>VLOOKUP(F200,商品价格表!B3:D223,3,0)</f>
        <v>0</v>
      </c>
      <c r="I200" s="183" t="s">
        <v>6</v>
      </c>
      <c r="J200" s="183" t="s">
        <v>7</v>
      </c>
      <c r="K200" s="184"/>
      <c r="L200" s="188">
        <f>VLOOKUP(J200,商品价格表!B3:D2233,3,0)</f>
        <v>0</v>
      </c>
      <c r="M200" s="182" t="s">
        <v>6</v>
      </c>
      <c r="N200" s="183" t="s">
        <v>7</v>
      </c>
      <c r="O200" s="184"/>
      <c r="P200" s="185">
        <f>VLOOKUP(N200,商品价格表!B3:D2233,3,0)</f>
        <v>0</v>
      </c>
      <c r="Q200" s="183" t="s">
        <v>6</v>
      </c>
      <c r="R200" s="183" t="s">
        <v>7</v>
      </c>
      <c r="S200" s="184"/>
      <c r="T200" s="188">
        <f>VLOOKUP(R200,商品价格表!B3:D2233,3,0)</f>
        <v>0</v>
      </c>
      <c r="U200" s="182" t="s">
        <v>6</v>
      </c>
      <c r="V200" s="189" t="s">
        <v>7</v>
      </c>
      <c r="W200" s="184"/>
      <c r="X200" s="185">
        <f>VLOOKUP(V200,商品价格表!B3:D2233,3,0)</f>
        <v>0</v>
      </c>
      <c r="Y200" s="183" t="s">
        <v>6</v>
      </c>
      <c r="Z200" s="183" t="s">
        <v>7</v>
      </c>
      <c r="AA200" s="184"/>
      <c r="AB200" s="192">
        <f>VLOOKUP(Z200,商品价格表!B3:D2233,3,0)</f>
        <v>0</v>
      </c>
    </row>
    <row r="201" ht="14.25" outlineLevel="3" spans="1:28">
      <c r="A201" s="174">
        <v>199</v>
      </c>
      <c r="B201" s="175"/>
      <c r="C201" s="176"/>
      <c r="D201" s="177">
        <f t="shared" si="3"/>
        <v>0</v>
      </c>
      <c r="E201" s="182" t="s">
        <v>6</v>
      </c>
      <c r="F201" s="183" t="s">
        <v>7</v>
      </c>
      <c r="G201" s="184"/>
      <c r="H201" s="185">
        <f>VLOOKUP(F201,商品价格表!B3:D223,3,0)</f>
        <v>0</v>
      </c>
      <c r="I201" s="183" t="s">
        <v>6</v>
      </c>
      <c r="J201" s="183" t="s">
        <v>7</v>
      </c>
      <c r="K201" s="184"/>
      <c r="L201" s="188">
        <f>VLOOKUP(J201,商品价格表!B3:D2233,3,0)</f>
        <v>0</v>
      </c>
      <c r="M201" s="182" t="s">
        <v>6</v>
      </c>
      <c r="N201" s="183" t="s">
        <v>7</v>
      </c>
      <c r="O201" s="184"/>
      <c r="P201" s="185">
        <f>VLOOKUP(N201,商品价格表!B3:D2233,3,0)</f>
        <v>0</v>
      </c>
      <c r="Q201" s="183" t="s">
        <v>6</v>
      </c>
      <c r="R201" s="183" t="s">
        <v>7</v>
      </c>
      <c r="S201" s="184"/>
      <c r="T201" s="188">
        <f>VLOOKUP(R201,商品价格表!B3:D2233,3,0)</f>
        <v>0</v>
      </c>
      <c r="U201" s="182" t="s">
        <v>6</v>
      </c>
      <c r="V201" s="189" t="s">
        <v>7</v>
      </c>
      <c r="W201" s="184"/>
      <c r="X201" s="185">
        <f>VLOOKUP(V201,商品价格表!B3:D2233,3,0)</f>
        <v>0</v>
      </c>
      <c r="Y201" s="183" t="s">
        <v>6</v>
      </c>
      <c r="Z201" s="183" t="s">
        <v>7</v>
      </c>
      <c r="AA201" s="184"/>
      <c r="AB201" s="192">
        <f>VLOOKUP(Z201,商品价格表!B3:D2233,3,0)</f>
        <v>0</v>
      </c>
    </row>
    <row r="202" ht="14.25" outlineLevel="3" spans="1:28">
      <c r="A202" s="174">
        <v>200</v>
      </c>
      <c r="B202" s="175"/>
      <c r="C202" s="176"/>
      <c r="D202" s="177">
        <f t="shared" si="3"/>
        <v>0</v>
      </c>
      <c r="E202" s="182" t="s">
        <v>6</v>
      </c>
      <c r="F202" s="183" t="s">
        <v>7</v>
      </c>
      <c r="G202" s="184"/>
      <c r="H202" s="185">
        <f>VLOOKUP(F202,商品价格表!B3:D223,3,0)</f>
        <v>0</v>
      </c>
      <c r="I202" s="183" t="s">
        <v>6</v>
      </c>
      <c r="J202" s="183" t="s">
        <v>7</v>
      </c>
      <c r="K202" s="184"/>
      <c r="L202" s="188">
        <f>VLOOKUP(J202,商品价格表!B3:D2233,3,0)</f>
        <v>0</v>
      </c>
      <c r="M202" s="182" t="s">
        <v>6</v>
      </c>
      <c r="N202" s="183" t="s">
        <v>7</v>
      </c>
      <c r="O202" s="184"/>
      <c r="P202" s="185">
        <f>VLOOKUP(N202,商品价格表!B3:D2233,3,0)</f>
        <v>0</v>
      </c>
      <c r="Q202" s="183" t="s">
        <v>6</v>
      </c>
      <c r="R202" s="183" t="s">
        <v>7</v>
      </c>
      <c r="S202" s="184"/>
      <c r="T202" s="188">
        <f>VLOOKUP(R202,商品价格表!B3:D2233,3,0)</f>
        <v>0</v>
      </c>
      <c r="U202" s="182" t="s">
        <v>6</v>
      </c>
      <c r="V202" s="189" t="s">
        <v>7</v>
      </c>
      <c r="W202" s="184"/>
      <c r="X202" s="185">
        <f>VLOOKUP(V202,商品价格表!B3:D2233,3,0)</f>
        <v>0</v>
      </c>
      <c r="Y202" s="183" t="s">
        <v>6</v>
      </c>
      <c r="Z202" s="183" t="s">
        <v>7</v>
      </c>
      <c r="AA202" s="184"/>
      <c r="AB202" s="192">
        <f>VLOOKUP(Z202,商品价格表!B3:D2233,3,0)</f>
        <v>0</v>
      </c>
    </row>
    <row r="203" ht="14.25" outlineLevel="4" spans="1:28">
      <c r="A203" s="174">
        <v>201</v>
      </c>
      <c r="B203" s="175"/>
      <c r="C203" s="176"/>
      <c r="D203" s="177">
        <f t="shared" si="3"/>
        <v>0</v>
      </c>
      <c r="E203" s="182" t="s">
        <v>6</v>
      </c>
      <c r="F203" s="183" t="s">
        <v>7</v>
      </c>
      <c r="G203" s="184"/>
      <c r="H203" s="185">
        <f>VLOOKUP(F203,商品价格表!B3:D223,3,0)</f>
        <v>0</v>
      </c>
      <c r="I203" s="183" t="s">
        <v>6</v>
      </c>
      <c r="J203" s="183" t="s">
        <v>7</v>
      </c>
      <c r="K203" s="184"/>
      <c r="L203" s="188">
        <f>VLOOKUP(J203,商品价格表!B3:D2233,3,0)</f>
        <v>0</v>
      </c>
      <c r="M203" s="182" t="s">
        <v>6</v>
      </c>
      <c r="N203" s="183" t="s">
        <v>7</v>
      </c>
      <c r="O203" s="184"/>
      <c r="P203" s="185">
        <f>VLOOKUP(N203,商品价格表!B3:D2233,3,0)</f>
        <v>0</v>
      </c>
      <c r="Q203" s="183" t="s">
        <v>6</v>
      </c>
      <c r="R203" s="183" t="s">
        <v>7</v>
      </c>
      <c r="S203" s="184"/>
      <c r="T203" s="188">
        <f>VLOOKUP(R203,商品价格表!B3:D2233,3,0)</f>
        <v>0</v>
      </c>
      <c r="U203" s="182" t="s">
        <v>6</v>
      </c>
      <c r="V203" s="189" t="s">
        <v>7</v>
      </c>
      <c r="W203" s="184"/>
      <c r="X203" s="185">
        <f>VLOOKUP(V203,商品价格表!B3:D2233,3,0)</f>
        <v>0</v>
      </c>
      <c r="Y203" s="183" t="s">
        <v>6</v>
      </c>
      <c r="Z203" s="183" t="s">
        <v>7</v>
      </c>
      <c r="AA203" s="184"/>
      <c r="AB203" s="192">
        <f>VLOOKUP(Z203,商品价格表!B3:D2233,3,0)</f>
        <v>0</v>
      </c>
    </row>
    <row r="204" ht="14.25" outlineLevel="4" spans="1:28">
      <c r="A204" s="174">
        <v>202</v>
      </c>
      <c r="B204" s="175"/>
      <c r="C204" s="176"/>
      <c r="D204" s="177">
        <f t="shared" si="3"/>
        <v>0</v>
      </c>
      <c r="E204" s="182" t="s">
        <v>6</v>
      </c>
      <c r="F204" s="183" t="s">
        <v>7</v>
      </c>
      <c r="G204" s="184"/>
      <c r="H204" s="185">
        <f>VLOOKUP(F204,商品价格表!B3:D223,3,0)</f>
        <v>0</v>
      </c>
      <c r="I204" s="183" t="s">
        <v>6</v>
      </c>
      <c r="J204" s="183" t="s">
        <v>7</v>
      </c>
      <c r="K204" s="184"/>
      <c r="L204" s="188">
        <f>VLOOKUP(J204,商品价格表!B3:D2233,3,0)</f>
        <v>0</v>
      </c>
      <c r="M204" s="182" t="s">
        <v>6</v>
      </c>
      <c r="N204" s="183" t="s">
        <v>7</v>
      </c>
      <c r="O204" s="184"/>
      <c r="P204" s="185">
        <f>VLOOKUP(N204,商品价格表!B3:D2233,3,0)</f>
        <v>0</v>
      </c>
      <c r="Q204" s="183" t="s">
        <v>6</v>
      </c>
      <c r="R204" s="183" t="s">
        <v>7</v>
      </c>
      <c r="S204" s="184"/>
      <c r="T204" s="188">
        <f>VLOOKUP(R204,商品价格表!B3:D2233,3,0)</f>
        <v>0</v>
      </c>
      <c r="U204" s="182" t="s">
        <v>6</v>
      </c>
      <c r="V204" s="189" t="s">
        <v>7</v>
      </c>
      <c r="W204" s="184"/>
      <c r="X204" s="185">
        <f>VLOOKUP(V204,商品价格表!B3:D2233,3,0)</f>
        <v>0</v>
      </c>
      <c r="Y204" s="183" t="s">
        <v>6</v>
      </c>
      <c r="Z204" s="183" t="s">
        <v>7</v>
      </c>
      <c r="AA204" s="184"/>
      <c r="AB204" s="192">
        <f>VLOOKUP(Z204,商品价格表!B3:D2233,3,0)</f>
        <v>0</v>
      </c>
    </row>
    <row r="205" ht="14.25" outlineLevel="4" spans="1:28">
      <c r="A205" s="174">
        <v>203</v>
      </c>
      <c r="B205" s="175"/>
      <c r="C205" s="176"/>
      <c r="D205" s="177">
        <f t="shared" si="3"/>
        <v>0</v>
      </c>
      <c r="E205" s="182" t="s">
        <v>6</v>
      </c>
      <c r="F205" s="183" t="s">
        <v>7</v>
      </c>
      <c r="G205" s="184"/>
      <c r="H205" s="185">
        <f>VLOOKUP(F205,商品价格表!B3:D223,3,0)</f>
        <v>0</v>
      </c>
      <c r="I205" s="183" t="s">
        <v>6</v>
      </c>
      <c r="J205" s="183" t="s">
        <v>7</v>
      </c>
      <c r="K205" s="184"/>
      <c r="L205" s="188">
        <f>VLOOKUP(J205,商品价格表!B3:D2233,3,0)</f>
        <v>0</v>
      </c>
      <c r="M205" s="182" t="s">
        <v>6</v>
      </c>
      <c r="N205" s="183" t="s">
        <v>7</v>
      </c>
      <c r="O205" s="184"/>
      <c r="P205" s="185">
        <f>VLOOKUP(N205,商品价格表!B3:D2233,3,0)</f>
        <v>0</v>
      </c>
      <c r="Q205" s="183" t="s">
        <v>6</v>
      </c>
      <c r="R205" s="183" t="s">
        <v>7</v>
      </c>
      <c r="S205" s="184"/>
      <c r="T205" s="188">
        <f>VLOOKUP(R205,商品价格表!B3:D2233,3,0)</f>
        <v>0</v>
      </c>
      <c r="U205" s="182" t="s">
        <v>6</v>
      </c>
      <c r="V205" s="189" t="s">
        <v>7</v>
      </c>
      <c r="W205" s="184"/>
      <c r="X205" s="185">
        <f>VLOOKUP(V205,商品价格表!B3:D2233,3,0)</f>
        <v>0</v>
      </c>
      <c r="Y205" s="183" t="s">
        <v>6</v>
      </c>
      <c r="Z205" s="183" t="s">
        <v>7</v>
      </c>
      <c r="AA205" s="184"/>
      <c r="AB205" s="192">
        <f>VLOOKUP(Z205,商品价格表!B3:D2233,3,0)</f>
        <v>0</v>
      </c>
    </row>
    <row r="206" ht="14.25" outlineLevel="4" spans="1:28">
      <c r="A206" s="174">
        <v>204</v>
      </c>
      <c r="B206" s="175"/>
      <c r="C206" s="176"/>
      <c r="D206" s="177">
        <f t="shared" si="3"/>
        <v>0</v>
      </c>
      <c r="E206" s="182" t="s">
        <v>6</v>
      </c>
      <c r="F206" s="183" t="s">
        <v>7</v>
      </c>
      <c r="G206" s="184"/>
      <c r="H206" s="185">
        <f>VLOOKUP(F206,商品价格表!B3:D223,3,0)</f>
        <v>0</v>
      </c>
      <c r="I206" s="183" t="s">
        <v>6</v>
      </c>
      <c r="J206" s="183" t="s">
        <v>7</v>
      </c>
      <c r="K206" s="184"/>
      <c r="L206" s="188">
        <f>VLOOKUP(J206,商品价格表!B3:D2233,3,0)</f>
        <v>0</v>
      </c>
      <c r="M206" s="182" t="s">
        <v>6</v>
      </c>
      <c r="N206" s="183" t="s">
        <v>7</v>
      </c>
      <c r="O206" s="184"/>
      <c r="P206" s="185">
        <f>VLOOKUP(N206,商品价格表!B3:D2233,3,0)</f>
        <v>0</v>
      </c>
      <c r="Q206" s="183" t="s">
        <v>6</v>
      </c>
      <c r="R206" s="183" t="s">
        <v>7</v>
      </c>
      <c r="S206" s="184"/>
      <c r="T206" s="188">
        <f>VLOOKUP(R206,商品价格表!B3:D2233,3,0)</f>
        <v>0</v>
      </c>
      <c r="U206" s="182" t="s">
        <v>6</v>
      </c>
      <c r="V206" s="189" t="s">
        <v>7</v>
      </c>
      <c r="W206" s="184"/>
      <c r="X206" s="185">
        <f>VLOOKUP(V206,商品价格表!B3:D2233,3,0)</f>
        <v>0</v>
      </c>
      <c r="Y206" s="183" t="s">
        <v>6</v>
      </c>
      <c r="Z206" s="183" t="s">
        <v>7</v>
      </c>
      <c r="AA206" s="184"/>
      <c r="AB206" s="192">
        <f>VLOOKUP(Z206,商品价格表!B3:D2233,3,0)</f>
        <v>0</v>
      </c>
    </row>
    <row r="207" ht="14.25" outlineLevel="4" spans="1:28">
      <c r="A207" s="174">
        <v>205</v>
      </c>
      <c r="B207" s="175"/>
      <c r="C207" s="176"/>
      <c r="D207" s="177">
        <f t="shared" si="3"/>
        <v>0</v>
      </c>
      <c r="E207" s="182" t="s">
        <v>6</v>
      </c>
      <c r="F207" s="183" t="s">
        <v>7</v>
      </c>
      <c r="G207" s="184"/>
      <c r="H207" s="185">
        <f>VLOOKUP(F207,商品价格表!B3:D223,3,0)</f>
        <v>0</v>
      </c>
      <c r="I207" s="183" t="s">
        <v>6</v>
      </c>
      <c r="J207" s="183" t="s">
        <v>7</v>
      </c>
      <c r="K207" s="184"/>
      <c r="L207" s="188">
        <f>VLOOKUP(J207,商品价格表!B3:D2233,3,0)</f>
        <v>0</v>
      </c>
      <c r="M207" s="182" t="s">
        <v>6</v>
      </c>
      <c r="N207" s="183" t="s">
        <v>7</v>
      </c>
      <c r="O207" s="184"/>
      <c r="P207" s="185">
        <f>VLOOKUP(N207,商品价格表!B3:D2233,3,0)</f>
        <v>0</v>
      </c>
      <c r="Q207" s="183" t="s">
        <v>6</v>
      </c>
      <c r="R207" s="183" t="s">
        <v>7</v>
      </c>
      <c r="S207" s="184"/>
      <c r="T207" s="188">
        <f>VLOOKUP(R207,商品价格表!B3:D2233,3,0)</f>
        <v>0</v>
      </c>
      <c r="U207" s="182" t="s">
        <v>6</v>
      </c>
      <c r="V207" s="189" t="s">
        <v>7</v>
      </c>
      <c r="W207" s="184"/>
      <c r="X207" s="185">
        <f>VLOOKUP(V207,商品价格表!B3:D2233,3,0)</f>
        <v>0</v>
      </c>
      <c r="Y207" s="183" t="s">
        <v>6</v>
      </c>
      <c r="Z207" s="183" t="s">
        <v>7</v>
      </c>
      <c r="AA207" s="184"/>
      <c r="AB207" s="192">
        <f>VLOOKUP(Z207,商品价格表!B3:D2233,3,0)</f>
        <v>0</v>
      </c>
    </row>
    <row r="208" ht="14.25" outlineLevel="4" spans="1:28">
      <c r="A208" s="174">
        <v>206</v>
      </c>
      <c r="B208" s="175"/>
      <c r="C208" s="176"/>
      <c r="D208" s="177">
        <f t="shared" si="3"/>
        <v>0</v>
      </c>
      <c r="E208" s="182" t="s">
        <v>6</v>
      </c>
      <c r="F208" s="183" t="s">
        <v>7</v>
      </c>
      <c r="G208" s="184"/>
      <c r="H208" s="185">
        <f>VLOOKUP(F208,商品价格表!B3:D223,3,0)</f>
        <v>0</v>
      </c>
      <c r="I208" s="183" t="s">
        <v>6</v>
      </c>
      <c r="J208" s="183" t="s">
        <v>7</v>
      </c>
      <c r="K208" s="184"/>
      <c r="L208" s="188">
        <f>VLOOKUP(J208,商品价格表!B3:D2233,3,0)</f>
        <v>0</v>
      </c>
      <c r="M208" s="182" t="s">
        <v>6</v>
      </c>
      <c r="N208" s="183" t="s">
        <v>7</v>
      </c>
      <c r="O208" s="184"/>
      <c r="P208" s="185">
        <f>VLOOKUP(N208,商品价格表!B3:D2233,3,0)</f>
        <v>0</v>
      </c>
      <c r="Q208" s="183" t="s">
        <v>6</v>
      </c>
      <c r="R208" s="183" t="s">
        <v>7</v>
      </c>
      <c r="S208" s="184"/>
      <c r="T208" s="188">
        <f>VLOOKUP(R208,商品价格表!B3:D2233,3,0)</f>
        <v>0</v>
      </c>
      <c r="U208" s="182" t="s">
        <v>6</v>
      </c>
      <c r="V208" s="189" t="s">
        <v>7</v>
      </c>
      <c r="W208" s="184"/>
      <c r="X208" s="185">
        <f>VLOOKUP(V208,商品价格表!B3:D2233,3,0)</f>
        <v>0</v>
      </c>
      <c r="Y208" s="183" t="s">
        <v>6</v>
      </c>
      <c r="Z208" s="183" t="s">
        <v>7</v>
      </c>
      <c r="AA208" s="184"/>
      <c r="AB208" s="192">
        <f>VLOOKUP(Z208,商品价格表!B3:D2233,3,0)</f>
        <v>0</v>
      </c>
    </row>
    <row r="209" ht="14.25" outlineLevel="4" spans="1:28">
      <c r="A209" s="174">
        <v>207</v>
      </c>
      <c r="B209" s="175"/>
      <c r="C209" s="176"/>
      <c r="D209" s="177">
        <f t="shared" si="3"/>
        <v>0</v>
      </c>
      <c r="E209" s="182" t="s">
        <v>6</v>
      </c>
      <c r="F209" s="183" t="s">
        <v>7</v>
      </c>
      <c r="G209" s="184"/>
      <c r="H209" s="185">
        <f>VLOOKUP(F209,商品价格表!B3:D223,3,0)</f>
        <v>0</v>
      </c>
      <c r="I209" s="183" t="s">
        <v>6</v>
      </c>
      <c r="J209" s="183" t="s">
        <v>7</v>
      </c>
      <c r="K209" s="184"/>
      <c r="L209" s="188">
        <f>VLOOKUP(J209,商品价格表!B3:D2233,3,0)</f>
        <v>0</v>
      </c>
      <c r="M209" s="182" t="s">
        <v>6</v>
      </c>
      <c r="N209" s="183" t="s">
        <v>7</v>
      </c>
      <c r="O209" s="184"/>
      <c r="P209" s="185">
        <f>VLOOKUP(N209,商品价格表!B3:D2233,3,0)</f>
        <v>0</v>
      </c>
      <c r="Q209" s="183" t="s">
        <v>6</v>
      </c>
      <c r="R209" s="183" t="s">
        <v>7</v>
      </c>
      <c r="S209" s="184"/>
      <c r="T209" s="188">
        <f>VLOOKUP(R209,商品价格表!B3:D2233,3,0)</f>
        <v>0</v>
      </c>
      <c r="U209" s="182" t="s">
        <v>6</v>
      </c>
      <c r="V209" s="189" t="s">
        <v>7</v>
      </c>
      <c r="W209" s="184"/>
      <c r="X209" s="185">
        <f>VLOOKUP(V209,商品价格表!B3:D2233,3,0)</f>
        <v>0</v>
      </c>
      <c r="Y209" s="183" t="s">
        <v>6</v>
      </c>
      <c r="Z209" s="183" t="s">
        <v>7</v>
      </c>
      <c r="AA209" s="184"/>
      <c r="AB209" s="192">
        <f>VLOOKUP(Z209,商品价格表!B3:D2233,3,0)</f>
        <v>0</v>
      </c>
    </row>
    <row r="210" ht="14.25" outlineLevel="4" spans="1:28">
      <c r="A210" s="174">
        <v>208</v>
      </c>
      <c r="B210" s="175"/>
      <c r="C210" s="176"/>
      <c r="D210" s="177">
        <f t="shared" si="3"/>
        <v>0</v>
      </c>
      <c r="E210" s="182" t="s">
        <v>6</v>
      </c>
      <c r="F210" s="183" t="s">
        <v>7</v>
      </c>
      <c r="G210" s="184"/>
      <c r="H210" s="185">
        <f>VLOOKUP(F210,商品价格表!B3:D223,3,0)</f>
        <v>0</v>
      </c>
      <c r="I210" s="183" t="s">
        <v>6</v>
      </c>
      <c r="J210" s="183" t="s">
        <v>7</v>
      </c>
      <c r="K210" s="184"/>
      <c r="L210" s="188">
        <f>VLOOKUP(J210,商品价格表!B3:D2233,3,0)</f>
        <v>0</v>
      </c>
      <c r="M210" s="182" t="s">
        <v>6</v>
      </c>
      <c r="N210" s="183" t="s">
        <v>7</v>
      </c>
      <c r="O210" s="184"/>
      <c r="P210" s="185">
        <f>VLOOKUP(N210,商品价格表!B3:D2233,3,0)</f>
        <v>0</v>
      </c>
      <c r="Q210" s="183" t="s">
        <v>6</v>
      </c>
      <c r="R210" s="183" t="s">
        <v>7</v>
      </c>
      <c r="S210" s="184"/>
      <c r="T210" s="188">
        <f>VLOOKUP(R210,商品价格表!B3:D2233,3,0)</f>
        <v>0</v>
      </c>
      <c r="U210" s="182" t="s">
        <v>6</v>
      </c>
      <c r="V210" s="189" t="s">
        <v>7</v>
      </c>
      <c r="W210" s="184"/>
      <c r="X210" s="185">
        <f>VLOOKUP(V210,商品价格表!B3:D2233,3,0)</f>
        <v>0</v>
      </c>
      <c r="Y210" s="183" t="s">
        <v>6</v>
      </c>
      <c r="Z210" s="183" t="s">
        <v>7</v>
      </c>
      <c r="AA210" s="184"/>
      <c r="AB210" s="192">
        <f>VLOOKUP(Z210,商品价格表!B3:D2233,3,0)</f>
        <v>0</v>
      </c>
    </row>
    <row r="211" ht="14.25" outlineLevel="4" spans="1:28">
      <c r="A211" s="174">
        <v>209</v>
      </c>
      <c r="B211" s="175"/>
      <c r="C211" s="176"/>
      <c r="D211" s="177">
        <f t="shared" si="3"/>
        <v>0</v>
      </c>
      <c r="E211" s="182" t="s">
        <v>6</v>
      </c>
      <c r="F211" s="183" t="s">
        <v>7</v>
      </c>
      <c r="G211" s="184"/>
      <c r="H211" s="185">
        <f>VLOOKUP(F211,商品价格表!B3:D223,3,0)</f>
        <v>0</v>
      </c>
      <c r="I211" s="183" t="s">
        <v>6</v>
      </c>
      <c r="J211" s="183" t="s">
        <v>7</v>
      </c>
      <c r="K211" s="184"/>
      <c r="L211" s="188">
        <f>VLOOKUP(J211,商品价格表!B3:D2233,3,0)</f>
        <v>0</v>
      </c>
      <c r="M211" s="182" t="s">
        <v>6</v>
      </c>
      <c r="N211" s="183" t="s">
        <v>7</v>
      </c>
      <c r="O211" s="184"/>
      <c r="P211" s="185">
        <f>VLOOKUP(N211,商品价格表!B3:D2233,3,0)</f>
        <v>0</v>
      </c>
      <c r="Q211" s="183" t="s">
        <v>6</v>
      </c>
      <c r="R211" s="183" t="s">
        <v>7</v>
      </c>
      <c r="S211" s="184"/>
      <c r="T211" s="188">
        <f>VLOOKUP(R211,商品价格表!B3:D2233,3,0)</f>
        <v>0</v>
      </c>
      <c r="U211" s="182" t="s">
        <v>6</v>
      </c>
      <c r="V211" s="189" t="s">
        <v>7</v>
      </c>
      <c r="W211" s="184"/>
      <c r="X211" s="185">
        <f>VLOOKUP(V211,商品价格表!B3:D2233,3,0)</f>
        <v>0</v>
      </c>
      <c r="Y211" s="183" t="s">
        <v>6</v>
      </c>
      <c r="Z211" s="183" t="s">
        <v>7</v>
      </c>
      <c r="AA211" s="184"/>
      <c r="AB211" s="192">
        <f>VLOOKUP(Z211,商品价格表!B3:D2233,3,0)</f>
        <v>0</v>
      </c>
    </row>
    <row r="212" ht="14.25" outlineLevel="4" spans="1:28">
      <c r="A212" s="174">
        <v>210</v>
      </c>
      <c r="B212" s="175"/>
      <c r="C212" s="176"/>
      <c r="D212" s="177">
        <f t="shared" si="3"/>
        <v>0</v>
      </c>
      <c r="E212" s="182" t="s">
        <v>6</v>
      </c>
      <c r="F212" s="183" t="s">
        <v>7</v>
      </c>
      <c r="G212" s="184"/>
      <c r="H212" s="185">
        <f>VLOOKUP(F212,商品价格表!B3:D223,3,0)</f>
        <v>0</v>
      </c>
      <c r="I212" s="183" t="s">
        <v>6</v>
      </c>
      <c r="J212" s="183" t="s">
        <v>7</v>
      </c>
      <c r="K212" s="184"/>
      <c r="L212" s="188">
        <f>VLOOKUP(J212,商品价格表!B3:D2233,3,0)</f>
        <v>0</v>
      </c>
      <c r="M212" s="182" t="s">
        <v>6</v>
      </c>
      <c r="N212" s="183" t="s">
        <v>7</v>
      </c>
      <c r="O212" s="184"/>
      <c r="P212" s="185">
        <f>VLOOKUP(N212,商品价格表!B3:D2233,3,0)</f>
        <v>0</v>
      </c>
      <c r="Q212" s="183" t="s">
        <v>6</v>
      </c>
      <c r="R212" s="183" t="s">
        <v>7</v>
      </c>
      <c r="S212" s="184"/>
      <c r="T212" s="188">
        <f>VLOOKUP(R212,商品价格表!B3:D2233,3,0)</f>
        <v>0</v>
      </c>
      <c r="U212" s="182" t="s">
        <v>6</v>
      </c>
      <c r="V212" s="189" t="s">
        <v>7</v>
      </c>
      <c r="W212" s="184"/>
      <c r="X212" s="185">
        <f>VLOOKUP(V212,商品价格表!B3:D2233,3,0)</f>
        <v>0</v>
      </c>
      <c r="Y212" s="183" t="s">
        <v>6</v>
      </c>
      <c r="Z212" s="183" t="s">
        <v>7</v>
      </c>
      <c r="AA212" s="184"/>
      <c r="AB212" s="192">
        <f>VLOOKUP(Z212,商品价格表!B3:D2233,3,0)</f>
        <v>0</v>
      </c>
    </row>
    <row r="213" ht="14.25" outlineLevel="4" spans="1:28">
      <c r="A213" s="174">
        <v>211</v>
      </c>
      <c r="B213" s="175"/>
      <c r="C213" s="176"/>
      <c r="D213" s="177">
        <f t="shared" si="3"/>
        <v>0</v>
      </c>
      <c r="E213" s="182" t="s">
        <v>6</v>
      </c>
      <c r="F213" s="183" t="s">
        <v>7</v>
      </c>
      <c r="G213" s="184"/>
      <c r="H213" s="185">
        <f>VLOOKUP(F213,商品价格表!B3:D223,3,0)</f>
        <v>0</v>
      </c>
      <c r="I213" s="183" t="s">
        <v>6</v>
      </c>
      <c r="J213" s="183" t="s">
        <v>7</v>
      </c>
      <c r="K213" s="184"/>
      <c r="L213" s="188">
        <f>VLOOKUP(J213,商品价格表!B3:D2233,3,0)</f>
        <v>0</v>
      </c>
      <c r="M213" s="182" t="s">
        <v>6</v>
      </c>
      <c r="N213" s="183" t="s">
        <v>7</v>
      </c>
      <c r="O213" s="184"/>
      <c r="P213" s="185">
        <f>VLOOKUP(N213,商品价格表!B3:D2233,3,0)</f>
        <v>0</v>
      </c>
      <c r="Q213" s="183" t="s">
        <v>6</v>
      </c>
      <c r="R213" s="183" t="s">
        <v>7</v>
      </c>
      <c r="S213" s="184"/>
      <c r="T213" s="188">
        <f>VLOOKUP(R213,商品价格表!B3:D2233,3,0)</f>
        <v>0</v>
      </c>
      <c r="U213" s="182" t="s">
        <v>6</v>
      </c>
      <c r="V213" s="189" t="s">
        <v>7</v>
      </c>
      <c r="W213" s="184"/>
      <c r="X213" s="185">
        <f>VLOOKUP(V213,商品价格表!B3:D2233,3,0)</f>
        <v>0</v>
      </c>
      <c r="Y213" s="183" t="s">
        <v>6</v>
      </c>
      <c r="Z213" s="183" t="s">
        <v>7</v>
      </c>
      <c r="AA213" s="184"/>
      <c r="AB213" s="192">
        <f>VLOOKUP(Z213,商品价格表!B3:D2233,3,0)</f>
        <v>0</v>
      </c>
    </row>
    <row r="214" ht="14.25" outlineLevel="4" spans="1:28">
      <c r="A214" s="174">
        <v>212</v>
      </c>
      <c r="B214" s="175"/>
      <c r="C214" s="176"/>
      <c r="D214" s="177">
        <f t="shared" si="3"/>
        <v>0</v>
      </c>
      <c r="E214" s="182" t="s">
        <v>6</v>
      </c>
      <c r="F214" s="183" t="s">
        <v>7</v>
      </c>
      <c r="G214" s="184"/>
      <c r="H214" s="185">
        <f>VLOOKUP(F214,商品价格表!B3:D223,3,0)</f>
        <v>0</v>
      </c>
      <c r="I214" s="183" t="s">
        <v>6</v>
      </c>
      <c r="J214" s="183" t="s">
        <v>7</v>
      </c>
      <c r="K214" s="184"/>
      <c r="L214" s="188">
        <f>VLOOKUP(J214,商品价格表!B3:D2233,3,0)</f>
        <v>0</v>
      </c>
      <c r="M214" s="182" t="s">
        <v>6</v>
      </c>
      <c r="N214" s="183" t="s">
        <v>7</v>
      </c>
      <c r="O214" s="184"/>
      <c r="P214" s="185">
        <f>VLOOKUP(N214,商品价格表!B3:D2233,3,0)</f>
        <v>0</v>
      </c>
      <c r="Q214" s="183" t="s">
        <v>6</v>
      </c>
      <c r="R214" s="183" t="s">
        <v>7</v>
      </c>
      <c r="S214" s="184"/>
      <c r="T214" s="188">
        <f>VLOOKUP(R214,商品价格表!B3:D2233,3,0)</f>
        <v>0</v>
      </c>
      <c r="U214" s="182" t="s">
        <v>6</v>
      </c>
      <c r="V214" s="189" t="s">
        <v>7</v>
      </c>
      <c r="W214" s="184"/>
      <c r="X214" s="185">
        <f>VLOOKUP(V214,商品价格表!B3:D2233,3,0)</f>
        <v>0</v>
      </c>
      <c r="Y214" s="183" t="s">
        <v>6</v>
      </c>
      <c r="Z214" s="183" t="s">
        <v>7</v>
      </c>
      <c r="AA214" s="184"/>
      <c r="AB214" s="192">
        <f>VLOOKUP(Z214,商品价格表!B3:D2233,3,0)</f>
        <v>0</v>
      </c>
    </row>
    <row r="215" ht="14.25" outlineLevel="4" spans="1:28">
      <c r="A215" s="174">
        <v>213</v>
      </c>
      <c r="B215" s="175"/>
      <c r="C215" s="176"/>
      <c r="D215" s="177">
        <f t="shared" si="3"/>
        <v>0</v>
      </c>
      <c r="E215" s="182" t="s">
        <v>6</v>
      </c>
      <c r="F215" s="183" t="s">
        <v>7</v>
      </c>
      <c r="G215" s="184"/>
      <c r="H215" s="185">
        <f>VLOOKUP(F215,商品价格表!B3:D223,3,0)</f>
        <v>0</v>
      </c>
      <c r="I215" s="183" t="s">
        <v>6</v>
      </c>
      <c r="J215" s="183" t="s">
        <v>7</v>
      </c>
      <c r="K215" s="184"/>
      <c r="L215" s="188">
        <f>VLOOKUP(J215,商品价格表!B3:D2233,3,0)</f>
        <v>0</v>
      </c>
      <c r="M215" s="182" t="s">
        <v>6</v>
      </c>
      <c r="N215" s="183" t="s">
        <v>7</v>
      </c>
      <c r="O215" s="184"/>
      <c r="P215" s="185">
        <f>VLOOKUP(N215,商品价格表!B3:D2233,3,0)</f>
        <v>0</v>
      </c>
      <c r="Q215" s="183" t="s">
        <v>6</v>
      </c>
      <c r="R215" s="183" t="s">
        <v>7</v>
      </c>
      <c r="S215" s="184"/>
      <c r="T215" s="188">
        <f>VLOOKUP(R215,商品价格表!B3:D2233,3,0)</f>
        <v>0</v>
      </c>
      <c r="U215" s="182" t="s">
        <v>6</v>
      </c>
      <c r="V215" s="189" t="s">
        <v>7</v>
      </c>
      <c r="W215" s="184"/>
      <c r="X215" s="185">
        <f>VLOOKUP(V215,商品价格表!B3:D2233,3,0)</f>
        <v>0</v>
      </c>
      <c r="Y215" s="183" t="s">
        <v>6</v>
      </c>
      <c r="Z215" s="183" t="s">
        <v>7</v>
      </c>
      <c r="AA215" s="184"/>
      <c r="AB215" s="192">
        <f>VLOOKUP(Z215,商品价格表!B3:D2233,3,0)</f>
        <v>0</v>
      </c>
    </row>
    <row r="216" ht="14.25" outlineLevel="4" spans="1:28">
      <c r="A216" s="174">
        <v>214</v>
      </c>
      <c r="B216" s="175"/>
      <c r="C216" s="176"/>
      <c r="D216" s="177">
        <f t="shared" si="3"/>
        <v>0</v>
      </c>
      <c r="E216" s="182" t="s">
        <v>6</v>
      </c>
      <c r="F216" s="183" t="s">
        <v>7</v>
      </c>
      <c r="G216" s="184"/>
      <c r="H216" s="185">
        <f>VLOOKUP(F216,商品价格表!B3:D223,3,0)</f>
        <v>0</v>
      </c>
      <c r="I216" s="183" t="s">
        <v>6</v>
      </c>
      <c r="J216" s="183" t="s">
        <v>7</v>
      </c>
      <c r="K216" s="184"/>
      <c r="L216" s="188">
        <f>VLOOKUP(J216,商品价格表!B3:D2233,3,0)</f>
        <v>0</v>
      </c>
      <c r="M216" s="182" t="s">
        <v>6</v>
      </c>
      <c r="N216" s="183" t="s">
        <v>7</v>
      </c>
      <c r="O216" s="184"/>
      <c r="P216" s="185">
        <f>VLOOKUP(N216,商品价格表!B3:D2233,3,0)</f>
        <v>0</v>
      </c>
      <c r="Q216" s="183" t="s">
        <v>6</v>
      </c>
      <c r="R216" s="183" t="s">
        <v>7</v>
      </c>
      <c r="S216" s="184"/>
      <c r="T216" s="188">
        <f>VLOOKUP(R216,商品价格表!B3:D2233,3,0)</f>
        <v>0</v>
      </c>
      <c r="U216" s="182" t="s">
        <v>6</v>
      </c>
      <c r="V216" s="189" t="s">
        <v>7</v>
      </c>
      <c r="W216" s="184"/>
      <c r="X216" s="185">
        <f>VLOOKUP(V216,商品价格表!B3:D2233,3,0)</f>
        <v>0</v>
      </c>
      <c r="Y216" s="183" t="s">
        <v>6</v>
      </c>
      <c r="Z216" s="183" t="s">
        <v>7</v>
      </c>
      <c r="AA216" s="184"/>
      <c r="AB216" s="192">
        <f>VLOOKUP(Z216,商品价格表!B3:D2233,3,0)</f>
        <v>0</v>
      </c>
    </row>
    <row r="217" ht="14.25" outlineLevel="4" spans="1:28">
      <c r="A217" s="174">
        <v>215</v>
      </c>
      <c r="B217" s="175"/>
      <c r="C217" s="176"/>
      <c r="D217" s="177">
        <f t="shared" si="3"/>
        <v>0</v>
      </c>
      <c r="E217" s="182" t="s">
        <v>6</v>
      </c>
      <c r="F217" s="183" t="s">
        <v>7</v>
      </c>
      <c r="G217" s="184"/>
      <c r="H217" s="185">
        <f>VLOOKUP(F217,商品价格表!B3:D223,3,0)</f>
        <v>0</v>
      </c>
      <c r="I217" s="183" t="s">
        <v>6</v>
      </c>
      <c r="J217" s="183" t="s">
        <v>7</v>
      </c>
      <c r="K217" s="184"/>
      <c r="L217" s="188">
        <f>VLOOKUP(J217,商品价格表!B3:D2233,3,0)</f>
        <v>0</v>
      </c>
      <c r="M217" s="182" t="s">
        <v>6</v>
      </c>
      <c r="N217" s="183" t="s">
        <v>7</v>
      </c>
      <c r="O217" s="184"/>
      <c r="P217" s="185">
        <f>VLOOKUP(N217,商品价格表!B3:D2233,3,0)</f>
        <v>0</v>
      </c>
      <c r="Q217" s="183" t="s">
        <v>6</v>
      </c>
      <c r="R217" s="183" t="s">
        <v>7</v>
      </c>
      <c r="S217" s="184"/>
      <c r="T217" s="188">
        <f>VLOOKUP(R217,商品价格表!B3:D2233,3,0)</f>
        <v>0</v>
      </c>
      <c r="U217" s="182" t="s">
        <v>6</v>
      </c>
      <c r="V217" s="189" t="s">
        <v>7</v>
      </c>
      <c r="W217" s="184"/>
      <c r="X217" s="185">
        <f>VLOOKUP(V217,商品价格表!B3:D2233,3,0)</f>
        <v>0</v>
      </c>
      <c r="Y217" s="183" t="s">
        <v>6</v>
      </c>
      <c r="Z217" s="183" t="s">
        <v>7</v>
      </c>
      <c r="AA217" s="184"/>
      <c r="AB217" s="192">
        <f>VLOOKUP(Z217,商品价格表!B3:D2233,3,0)</f>
        <v>0</v>
      </c>
    </row>
    <row r="218" ht="14.25" outlineLevel="4" spans="1:28">
      <c r="A218" s="174">
        <v>216</v>
      </c>
      <c r="B218" s="175"/>
      <c r="C218" s="176"/>
      <c r="D218" s="177">
        <f t="shared" si="3"/>
        <v>0</v>
      </c>
      <c r="E218" s="182" t="s">
        <v>6</v>
      </c>
      <c r="F218" s="183" t="s">
        <v>7</v>
      </c>
      <c r="G218" s="184"/>
      <c r="H218" s="185">
        <f>VLOOKUP(F218,商品价格表!B3:D223,3,0)</f>
        <v>0</v>
      </c>
      <c r="I218" s="183" t="s">
        <v>6</v>
      </c>
      <c r="J218" s="183" t="s">
        <v>7</v>
      </c>
      <c r="K218" s="184"/>
      <c r="L218" s="188">
        <f>VLOOKUP(J218,商品价格表!B3:D2233,3,0)</f>
        <v>0</v>
      </c>
      <c r="M218" s="182" t="s">
        <v>6</v>
      </c>
      <c r="N218" s="183" t="s">
        <v>7</v>
      </c>
      <c r="O218" s="184"/>
      <c r="P218" s="185">
        <f>VLOOKUP(N218,商品价格表!B3:D2233,3,0)</f>
        <v>0</v>
      </c>
      <c r="Q218" s="183" t="s">
        <v>6</v>
      </c>
      <c r="R218" s="183" t="s">
        <v>7</v>
      </c>
      <c r="S218" s="184"/>
      <c r="T218" s="188">
        <f>VLOOKUP(R218,商品价格表!B3:D2233,3,0)</f>
        <v>0</v>
      </c>
      <c r="U218" s="182" t="s">
        <v>6</v>
      </c>
      <c r="V218" s="189" t="s">
        <v>7</v>
      </c>
      <c r="W218" s="184"/>
      <c r="X218" s="185">
        <f>VLOOKUP(V218,商品价格表!B3:D2233,3,0)</f>
        <v>0</v>
      </c>
      <c r="Y218" s="183" t="s">
        <v>6</v>
      </c>
      <c r="Z218" s="183" t="s">
        <v>7</v>
      </c>
      <c r="AA218" s="184"/>
      <c r="AB218" s="192">
        <f>VLOOKUP(Z218,商品价格表!B3:D2233,3,0)</f>
        <v>0</v>
      </c>
    </row>
    <row r="219" ht="14.25" outlineLevel="4" spans="1:28">
      <c r="A219" s="174">
        <v>217</v>
      </c>
      <c r="B219" s="175"/>
      <c r="C219" s="176"/>
      <c r="D219" s="177">
        <f t="shared" si="3"/>
        <v>0</v>
      </c>
      <c r="E219" s="182" t="s">
        <v>6</v>
      </c>
      <c r="F219" s="183" t="s">
        <v>7</v>
      </c>
      <c r="G219" s="184"/>
      <c r="H219" s="185">
        <f>VLOOKUP(F219,商品价格表!B3:D223,3,0)</f>
        <v>0</v>
      </c>
      <c r="I219" s="183" t="s">
        <v>6</v>
      </c>
      <c r="J219" s="183" t="s">
        <v>7</v>
      </c>
      <c r="K219" s="184"/>
      <c r="L219" s="188">
        <f>VLOOKUP(J219,商品价格表!B3:D2233,3,0)</f>
        <v>0</v>
      </c>
      <c r="M219" s="182" t="s">
        <v>6</v>
      </c>
      <c r="N219" s="183" t="s">
        <v>7</v>
      </c>
      <c r="O219" s="184"/>
      <c r="P219" s="185">
        <f>VLOOKUP(N219,商品价格表!B3:D2233,3,0)</f>
        <v>0</v>
      </c>
      <c r="Q219" s="183" t="s">
        <v>6</v>
      </c>
      <c r="R219" s="183" t="s">
        <v>7</v>
      </c>
      <c r="S219" s="184"/>
      <c r="T219" s="188">
        <f>VLOOKUP(R219,商品价格表!B3:D2233,3,0)</f>
        <v>0</v>
      </c>
      <c r="U219" s="182" t="s">
        <v>6</v>
      </c>
      <c r="V219" s="189" t="s">
        <v>7</v>
      </c>
      <c r="W219" s="184"/>
      <c r="X219" s="185">
        <f>VLOOKUP(V219,商品价格表!B3:D2233,3,0)</f>
        <v>0</v>
      </c>
      <c r="Y219" s="183" t="s">
        <v>6</v>
      </c>
      <c r="Z219" s="183" t="s">
        <v>7</v>
      </c>
      <c r="AA219" s="184"/>
      <c r="AB219" s="192">
        <f>VLOOKUP(Z219,商品价格表!B3:D2233,3,0)</f>
        <v>0</v>
      </c>
    </row>
    <row r="220" ht="14.25" outlineLevel="4" spans="1:28">
      <c r="A220" s="174">
        <v>218</v>
      </c>
      <c r="B220" s="175"/>
      <c r="C220" s="176"/>
      <c r="D220" s="177">
        <f t="shared" si="3"/>
        <v>0</v>
      </c>
      <c r="E220" s="182" t="s">
        <v>6</v>
      </c>
      <c r="F220" s="183" t="s">
        <v>7</v>
      </c>
      <c r="G220" s="184"/>
      <c r="H220" s="185">
        <f>VLOOKUP(F220,商品价格表!B3:D223,3,0)</f>
        <v>0</v>
      </c>
      <c r="I220" s="183" t="s">
        <v>6</v>
      </c>
      <c r="J220" s="183" t="s">
        <v>7</v>
      </c>
      <c r="K220" s="184"/>
      <c r="L220" s="188">
        <f>VLOOKUP(J220,商品价格表!B3:D2233,3,0)</f>
        <v>0</v>
      </c>
      <c r="M220" s="182" t="s">
        <v>6</v>
      </c>
      <c r="N220" s="183" t="s">
        <v>7</v>
      </c>
      <c r="O220" s="184"/>
      <c r="P220" s="185">
        <f>VLOOKUP(N220,商品价格表!B3:D2233,3,0)</f>
        <v>0</v>
      </c>
      <c r="Q220" s="183" t="s">
        <v>6</v>
      </c>
      <c r="R220" s="183" t="s">
        <v>7</v>
      </c>
      <c r="S220" s="184"/>
      <c r="T220" s="188">
        <f>VLOOKUP(R220,商品价格表!B3:D2233,3,0)</f>
        <v>0</v>
      </c>
      <c r="U220" s="182" t="s">
        <v>6</v>
      </c>
      <c r="V220" s="189" t="s">
        <v>7</v>
      </c>
      <c r="W220" s="184"/>
      <c r="X220" s="185">
        <f>VLOOKUP(V220,商品价格表!B3:D2233,3,0)</f>
        <v>0</v>
      </c>
      <c r="Y220" s="183" t="s">
        <v>6</v>
      </c>
      <c r="Z220" s="183" t="s">
        <v>7</v>
      </c>
      <c r="AA220" s="184"/>
      <c r="AB220" s="192">
        <f>VLOOKUP(Z220,商品价格表!B3:D2233,3,0)</f>
        <v>0</v>
      </c>
    </row>
    <row r="221" ht="14.25" outlineLevel="4" spans="1:28">
      <c r="A221" s="174">
        <v>219</v>
      </c>
      <c r="B221" s="175"/>
      <c r="C221" s="176"/>
      <c r="D221" s="177">
        <f t="shared" si="3"/>
        <v>0</v>
      </c>
      <c r="E221" s="182" t="s">
        <v>6</v>
      </c>
      <c r="F221" s="183" t="s">
        <v>7</v>
      </c>
      <c r="G221" s="184"/>
      <c r="H221" s="185">
        <f>VLOOKUP(F221,商品价格表!B3:D223,3,0)</f>
        <v>0</v>
      </c>
      <c r="I221" s="183" t="s">
        <v>6</v>
      </c>
      <c r="J221" s="183" t="s">
        <v>7</v>
      </c>
      <c r="K221" s="184"/>
      <c r="L221" s="188">
        <f>VLOOKUP(J221,商品价格表!B3:D2233,3,0)</f>
        <v>0</v>
      </c>
      <c r="M221" s="182" t="s">
        <v>6</v>
      </c>
      <c r="N221" s="183" t="s">
        <v>7</v>
      </c>
      <c r="O221" s="184"/>
      <c r="P221" s="185">
        <f>VLOOKUP(N221,商品价格表!B3:D2233,3,0)</f>
        <v>0</v>
      </c>
      <c r="Q221" s="183" t="s">
        <v>6</v>
      </c>
      <c r="R221" s="183" t="s">
        <v>7</v>
      </c>
      <c r="S221" s="184"/>
      <c r="T221" s="188">
        <f>VLOOKUP(R221,商品价格表!B3:D2233,3,0)</f>
        <v>0</v>
      </c>
      <c r="U221" s="182" t="s">
        <v>6</v>
      </c>
      <c r="V221" s="189" t="s">
        <v>7</v>
      </c>
      <c r="W221" s="184"/>
      <c r="X221" s="185">
        <f>VLOOKUP(V221,商品价格表!B3:D2233,3,0)</f>
        <v>0</v>
      </c>
      <c r="Y221" s="183" t="s">
        <v>6</v>
      </c>
      <c r="Z221" s="183" t="s">
        <v>7</v>
      </c>
      <c r="AA221" s="184"/>
      <c r="AB221" s="192">
        <f>VLOOKUP(Z221,商品价格表!B3:D2233,3,0)</f>
        <v>0</v>
      </c>
    </row>
    <row r="222" ht="14.25" outlineLevel="4" spans="1:28">
      <c r="A222" s="174">
        <v>220</v>
      </c>
      <c r="B222" s="175"/>
      <c r="C222" s="176"/>
      <c r="D222" s="177">
        <f t="shared" si="3"/>
        <v>0</v>
      </c>
      <c r="E222" s="182" t="s">
        <v>6</v>
      </c>
      <c r="F222" s="183" t="s">
        <v>7</v>
      </c>
      <c r="G222" s="184"/>
      <c r="H222" s="185">
        <f>VLOOKUP(F222,商品价格表!B3:D223,3,0)</f>
        <v>0</v>
      </c>
      <c r="I222" s="183" t="s">
        <v>6</v>
      </c>
      <c r="J222" s="183" t="s">
        <v>7</v>
      </c>
      <c r="K222" s="184"/>
      <c r="L222" s="188">
        <f>VLOOKUP(J222,商品价格表!B3:D2233,3,0)</f>
        <v>0</v>
      </c>
      <c r="M222" s="182" t="s">
        <v>6</v>
      </c>
      <c r="N222" s="183" t="s">
        <v>7</v>
      </c>
      <c r="O222" s="184"/>
      <c r="P222" s="185">
        <f>VLOOKUP(N222,商品价格表!B3:D2233,3,0)</f>
        <v>0</v>
      </c>
      <c r="Q222" s="183" t="s">
        <v>6</v>
      </c>
      <c r="R222" s="183" t="s">
        <v>7</v>
      </c>
      <c r="S222" s="184"/>
      <c r="T222" s="188">
        <f>VLOOKUP(R222,商品价格表!B3:D2233,3,0)</f>
        <v>0</v>
      </c>
      <c r="U222" s="182" t="s">
        <v>6</v>
      </c>
      <c r="V222" s="189" t="s">
        <v>7</v>
      </c>
      <c r="W222" s="184"/>
      <c r="X222" s="185">
        <f>VLOOKUP(V222,商品价格表!B3:D2233,3,0)</f>
        <v>0</v>
      </c>
      <c r="Y222" s="183" t="s">
        <v>6</v>
      </c>
      <c r="Z222" s="183" t="s">
        <v>7</v>
      </c>
      <c r="AA222" s="184"/>
      <c r="AB222" s="192">
        <f>VLOOKUP(Z222,商品价格表!B3:D2233,3,0)</f>
        <v>0</v>
      </c>
    </row>
    <row r="223" ht="14.25" outlineLevel="4" spans="1:28">
      <c r="A223" s="174">
        <v>221</v>
      </c>
      <c r="B223" s="175"/>
      <c r="C223" s="176"/>
      <c r="D223" s="177">
        <f t="shared" si="3"/>
        <v>0</v>
      </c>
      <c r="E223" s="182" t="s">
        <v>6</v>
      </c>
      <c r="F223" s="183" t="s">
        <v>7</v>
      </c>
      <c r="G223" s="184"/>
      <c r="H223" s="185">
        <f>VLOOKUP(F223,商品价格表!B3:D223,3,0)</f>
        <v>0</v>
      </c>
      <c r="I223" s="183" t="s">
        <v>6</v>
      </c>
      <c r="J223" s="183" t="s">
        <v>7</v>
      </c>
      <c r="K223" s="184"/>
      <c r="L223" s="188">
        <f>VLOOKUP(J223,商品价格表!B3:D2233,3,0)</f>
        <v>0</v>
      </c>
      <c r="M223" s="182" t="s">
        <v>6</v>
      </c>
      <c r="N223" s="183" t="s">
        <v>7</v>
      </c>
      <c r="O223" s="184"/>
      <c r="P223" s="185">
        <f>VLOOKUP(N223,商品价格表!B3:D2233,3,0)</f>
        <v>0</v>
      </c>
      <c r="Q223" s="183" t="s">
        <v>6</v>
      </c>
      <c r="R223" s="183" t="s">
        <v>7</v>
      </c>
      <c r="S223" s="184"/>
      <c r="T223" s="188">
        <f>VLOOKUP(R223,商品价格表!B3:D2233,3,0)</f>
        <v>0</v>
      </c>
      <c r="U223" s="182" t="s">
        <v>6</v>
      </c>
      <c r="V223" s="189" t="s">
        <v>7</v>
      </c>
      <c r="W223" s="184"/>
      <c r="X223" s="185">
        <f>VLOOKUP(V223,商品价格表!B3:D2233,3,0)</f>
        <v>0</v>
      </c>
      <c r="Y223" s="183" t="s">
        <v>6</v>
      </c>
      <c r="Z223" s="183" t="s">
        <v>7</v>
      </c>
      <c r="AA223" s="184"/>
      <c r="AB223" s="192">
        <f>VLOOKUP(Z223,商品价格表!B3:D2233,3,0)</f>
        <v>0</v>
      </c>
    </row>
    <row r="224" ht="14.25" outlineLevel="4" spans="1:28">
      <c r="A224" s="174">
        <v>222</v>
      </c>
      <c r="B224" s="175"/>
      <c r="C224" s="176"/>
      <c r="D224" s="177">
        <f t="shared" si="3"/>
        <v>0</v>
      </c>
      <c r="E224" s="182" t="s">
        <v>6</v>
      </c>
      <c r="F224" s="183" t="s">
        <v>7</v>
      </c>
      <c r="G224" s="184"/>
      <c r="H224" s="185">
        <f>VLOOKUP(F224,商品价格表!B3:D223,3,0)</f>
        <v>0</v>
      </c>
      <c r="I224" s="183" t="s">
        <v>6</v>
      </c>
      <c r="J224" s="183" t="s">
        <v>7</v>
      </c>
      <c r="K224" s="184"/>
      <c r="L224" s="188">
        <f>VLOOKUP(J224,商品价格表!B3:D2233,3,0)</f>
        <v>0</v>
      </c>
      <c r="M224" s="182" t="s">
        <v>6</v>
      </c>
      <c r="N224" s="183" t="s">
        <v>7</v>
      </c>
      <c r="O224" s="184"/>
      <c r="P224" s="185">
        <f>VLOOKUP(N224,商品价格表!B3:D2233,3,0)</f>
        <v>0</v>
      </c>
      <c r="Q224" s="183" t="s">
        <v>6</v>
      </c>
      <c r="R224" s="183" t="s">
        <v>7</v>
      </c>
      <c r="S224" s="184"/>
      <c r="T224" s="188">
        <f>VLOOKUP(R224,商品价格表!B3:D2233,3,0)</f>
        <v>0</v>
      </c>
      <c r="U224" s="182" t="s">
        <v>6</v>
      </c>
      <c r="V224" s="189" t="s">
        <v>7</v>
      </c>
      <c r="W224" s="184"/>
      <c r="X224" s="185">
        <f>VLOOKUP(V224,商品价格表!B3:D2233,3,0)</f>
        <v>0</v>
      </c>
      <c r="Y224" s="183" t="s">
        <v>6</v>
      </c>
      <c r="Z224" s="183" t="s">
        <v>7</v>
      </c>
      <c r="AA224" s="184"/>
      <c r="AB224" s="192">
        <f>VLOOKUP(Z224,商品价格表!B3:D2233,3,0)</f>
        <v>0</v>
      </c>
    </row>
    <row r="225" ht="14.25" outlineLevel="4" spans="1:28">
      <c r="A225" s="174">
        <v>223</v>
      </c>
      <c r="B225" s="175"/>
      <c r="C225" s="176"/>
      <c r="D225" s="177">
        <f t="shared" si="3"/>
        <v>0</v>
      </c>
      <c r="E225" s="182" t="s">
        <v>6</v>
      </c>
      <c r="F225" s="183" t="s">
        <v>7</v>
      </c>
      <c r="G225" s="184"/>
      <c r="H225" s="185">
        <f>VLOOKUP(F225,商品价格表!B3:D223,3,0)</f>
        <v>0</v>
      </c>
      <c r="I225" s="183" t="s">
        <v>6</v>
      </c>
      <c r="J225" s="183" t="s">
        <v>7</v>
      </c>
      <c r="K225" s="184"/>
      <c r="L225" s="188">
        <f>VLOOKUP(J225,商品价格表!B3:D2233,3,0)</f>
        <v>0</v>
      </c>
      <c r="M225" s="182" t="s">
        <v>6</v>
      </c>
      <c r="N225" s="183" t="s">
        <v>7</v>
      </c>
      <c r="O225" s="184"/>
      <c r="P225" s="185">
        <f>VLOOKUP(N225,商品价格表!B3:D2233,3,0)</f>
        <v>0</v>
      </c>
      <c r="Q225" s="183" t="s">
        <v>6</v>
      </c>
      <c r="R225" s="183" t="s">
        <v>7</v>
      </c>
      <c r="S225" s="184"/>
      <c r="T225" s="188">
        <f>VLOOKUP(R225,商品价格表!B3:D2233,3,0)</f>
        <v>0</v>
      </c>
      <c r="U225" s="182" t="s">
        <v>6</v>
      </c>
      <c r="V225" s="189" t="s">
        <v>7</v>
      </c>
      <c r="W225" s="184"/>
      <c r="X225" s="185">
        <f>VLOOKUP(V225,商品价格表!B3:D2233,3,0)</f>
        <v>0</v>
      </c>
      <c r="Y225" s="183" t="s">
        <v>6</v>
      </c>
      <c r="Z225" s="183" t="s">
        <v>7</v>
      </c>
      <c r="AA225" s="184"/>
      <c r="AB225" s="192">
        <f>VLOOKUP(Z225,商品价格表!B3:D2233,3,0)</f>
        <v>0</v>
      </c>
    </row>
    <row r="226" ht="14.25" outlineLevel="4" spans="1:28">
      <c r="A226" s="174">
        <v>224</v>
      </c>
      <c r="B226" s="175"/>
      <c r="C226" s="176"/>
      <c r="D226" s="177">
        <f t="shared" si="3"/>
        <v>0</v>
      </c>
      <c r="E226" s="182" t="s">
        <v>6</v>
      </c>
      <c r="F226" s="183" t="s">
        <v>7</v>
      </c>
      <c r="G226" s="184"/>
      <c r="H226" s="185">
        <f>VLOOKUP(F226,商品价格表!B3:D223,3,0)</f>
        <v>0</v>
      </c>
      <c r="I226" s="183" t="s">
        <v>6</v>
      </c>
      <c r="J226" s="183" t="s">
        <v>7</v>
      </c>
      <c r="K226" s="184"/>
      <c r="L226" s="188">
        <f>VLOOKUP(J226,商品价格表!B3:D2233,3,0)</f>
        <v>0</v>
      </c>
      <c r="M226" s="182" t="s">
        <v>6</v>
      </c>
      <c r="N226" s="183" t="s">
        <v>7</v>
      </c>
      <c r="O226" s="184"/>
      <c r="P226" s="185">
        <f>VLOOKUP(N226,商品价格表!B3:D2233,3,0)</f>
        <v>0</v>
      </c>
      <c r="Q226" s="183" t="s">
        <v>6</v>
      </c>
      <c r="R226" s="183" t="s">
        <v>7</v>
      </c>
      <c r="S226" s="184"/>
      <c r="T226" s="188">
        <f>VLOOKUP(R226,商品价格表!B3:D2233,3,0)</f>
        <v>0</v>
      </c>
      <c r="U226" s="182" t="s">
        <v>6</v>
      </c>
      <c r="V226" s="189" t="s">
        <v>7</v>
      </c>
      <c r="W226" s="184"/>
      <c r="X226" s="185">
        <f>VLOOKUP(V226,商品价格表!B3:D2233,3,0)</f>
        <v>0</v>
      </c>
      <c r="Y226" s="183" t="s">
        <v>6</v>
      </c>
      <c r="Z226" s="183" t="s">
        <v>7</v>
      </c>
      <c r="AA226" s="184"/>
      <c r="AB226" s="192">
        <f>VLOOKUP(Z226,商品价格表!B3:D2233,3,0)</f>
        <v>0</v>
      </c>
    </row>
    <row r="227" ht="14.25" outlineLevel="4" spans="1:28">
      <c r="A227" s="174">
        <v>225</v>
      </c>
      <c r="B227" s="175"/>
      <c r="C227" s="176"/>
      <c r="D227" s="177">
        <f t="shared" si="3"/>
        <v>0</v>
      </c>
      <c r="E227" s="182" t="s">
        <v>6</v>
      </c>
      <c r="F227" s="183" t="s">
        <v>7</v>
      </c>
      <c r="G227" s="184"/>
      <c r="H227" s="185">
        <f>VLOOKUP(F227,商品价格表!B3:D223,3,0)</f>
        <v>0</v>
      </c>
      <c r="I227" s="183" t="s">
        <v>6</v>
      </c>
      <c r="J227" s="183" t="s">
        <v>7</v>
      </c>
      <c r="K227" s="184"/>
      <c r="L227" s="188">
        <f>VLOOKUP(J227,商品价格表!B3:D2233,3,0)</f>
        <v>0</v>
      </c>
      <c r="M227" s="182" t="s">
        <v>6</v>
      </c>
      <c r="N227" s="183" t="s">
        <v>7</v>
      </c>
      <c r="O227" s="184"/>
      <c r="P227" s="185">
        <f>VLOOKUP(N227,商品价格表!B3:D2233,3,0)</f>
        <v>0</v>
      </c>
      <c r="Q227" s="183" t="s">
        <v>6</v>
      </c>
      <c r="R227" s="183" t="s">
        <v>7</v>
      </c>
      <c r="S227" s="184"/>
      <c r="T227" s="188">
        <f>VLOOKUP(R227,商品价格表!B3:D2233,3,0)</f>
        <v>0</v>
      </c>
      <c r="U227" s="182" t="s">
        <v>6</v>
      </c>
      <c r="V227" s="189" t="s">
        <v>7</v>
      </c>
      <c r="W227" s="184"/>
      <c r="X227" s="185">
        <f>VLOOKUP(V227,商品价格表!B3:D2233,3,0)</f>
        <v>0</v>
      </c>
      <c r="Y227" s="183" t="s">
        <v>6</v>
      </c>
      <c r="Z227" s="183" t="s">
        <v>7</v>
      </c>
      <c r="AA227" s="184"/>
      <c r="AB227" s="192">
        <f>VLOOKUP(Z227,商品价格表!B3:D2233,3,0)</f>
        <v>0</v>
      </c>
    </row>
    <row r="228" ht="14.25" outlineLevel="4" spans="1:28">
      <c r="A228" s="174">
        <v>226</v>
      </c>
      <c r="B228" s="175"/>
      <c r="C228" s="176"/>
      <c r="D228" s="177">
        <f t="shared" si="3"/>
        <v>0</v>
      </c>
      <c r="E228" s="182" t="s">
        <v>6</v>
      </c>
      <c r="F228" s="183" t="s">
        <v>7</v>
      </c>
      <c r="G228" s="184"/>
      <c r="H228" s="185">
        <f>VLOOKUP(F228,商品价格表!B3:D223,3,0)</f>
        <v>0</v>
      </c>
      <c r="I228" s="183" t="s">
        <v>6</v>
      </c>
      <c r="J228" s="183" t="s">
        <v>7</v>
      </c>
      <c r="K228" s="184"/>
      <c r="L228" s="188">
        <f>VLOOKUP(J228,商品价格表!B3:D2233,3,0)</f>
        <v>0</v>
      </c>
      <c r="M228" s="182" t="s">
        <v>6</v>
      </c>
      <c r="N228" s="183" t="s">
        <v>7</v>
      </c>
      <c r="O228" s="184"/>
      <c r="P228" s="185">
        <f>VLOOKUP(N228,商品价格表!B3:D2233,3,0)</f>
        <v>0</v>
      </c>
      <c r="Q228" s="183" t="s">
        <v>6</v>
      </c>
      <c r="R228" s="183" t="s">
        <v>7</v>
      </c>
      <c r="S228" s="184"/>
      <c r="T228" s="188">
        <f>VLOOKUP(R228,商品价格表!B3:D2233,3,0)</f>
        <v>0</v>
      </c>
      <c r="U228" s="182" t="s">
        <v>6</v>
      </c>
      <c r="V228" s="189" t="s">
        <v>7</v>
      </c>
      <c r="W228" s="184"/>
      <c r="X228" s="185">
        <f>VLOOKUP(V228,商品价格表!B3:D2233,3,0)</f>
        <v>0</v>
      </c>
      <c r="Y228" s="183" t="s">
        <v>6</v>
      </c>
      <c r="Z228" s="183" t="s">
        <v>7</v>
      </c>
      <c r="AA228" s="184"/>
      <c r="AB228" s="192">
        <f>VLOOKUP(Z228,商品价格表!B3:D2233,3,0)</f>
        <v>0</v>
      </c>
    </row>
    <row r="229" ht="14.25" outlineLevel="4" spans="1:28">
      <c r="A229" s="174">
        <v>227</v>
      </c>
      <c r="B229" s="175"/>
      <c r="C229" s="176"/>
      <c r="D229" s="177">
        <f t="shared" si="3"/>
        <v>0</v>
      </c>
      <c r="E229" s="182" t="s">
        <v>6</v>
      </c>
      <c r="F229" s="183" t="s">
        <v>7</v>
      </c>
      <c r="G229" s="184"/>
      <c r="H229" s="185">
        <f>VLOOKUP(F229,商品价格表!B3:D223,3,0)</f>
        <v>0</v>
      </c>
      <c r="I229" s="183" t="s">
        <v>6</v>
      </c>
      <c r="J229" s="183" t="s">
        <v>7</v>
      </c>
      <c r="K229" s="184"/>
      <c r="L229" s="188">
        <f>VLOOKUP(J229,商品价格表!B3:D2233,3,0)</f>
        <v>0</v>
      </c>
      <c r="M229" s="182" t="s">
        <v>6</v>
      </c>
      <c r="N229" s="183" t="s">
        <v>7</v>
      </c>
      <c r="O229" s="184"/>
      <c r="P229" s="185">
        <f>VLOOKUP(N229,商品价格表!B3:D2233,3,0)</f>
        <v>0</v>
      </c>
      <c r="Q229" s="183" t="s">
        <v>6</v>
      </c>
      <c r="R229" s="183" t="s">
        <v>7</v>
      </c>
      <c r="S229" s="184"/>
      <c r="T229" s="188">
        <f>VLOOKUP(R229,商品价格表!B3:D2233,3,0)</f>
        <v>0</v>
      </c>
      <c r="U229" s="182" t="s">
        <v>6</v>
      </c>
      <c r="V229" s="189" t="s">
        <v>7</v>
      </c>
      <c r="W229" s="184"/>
      <c r="X229" s="185">
        <f>VLOOKUP(V229,商品价格表!B3:D2233,3,0)</f>
        <v>0</v>
      </c>
      <c r="Y229" s="183" t="s">
        <v>6</v>
      </c>
      <c r="Z229" s="183" t="s">
        <v>7</v>
      </c>
      <c r="AA229" s="184"/>
      <c r="AB229" s="192">
        <f>VLOOKUP(Z229,商品价格表!B3:D2233,3,0)</f>
        <v>0</v>
      </c>
    </row>
    <row r="230" ht="14.25" outlineLevel="4" spans="1:28">
      <c r="A230" s="174">
        <v>228</v>
      </c>
      <c r="B230" s="175"/>
      <c r="C230" s="176"/>
      <c r="D230" s="177">
        <f t="shared" si="3"/>
        <v>0</v>
      </c>
      <c r="E230" s="182" t="s">
        <v>6</v>
      </c>
      <c r="F230" s="183" t="s">
        <v>7</v>
      </c>
      <c r="G230" s="184"/>
      <c r="H230" s="185">
        <f>VLOOKUP(F230,商品价格表!B3:D223,3,0)</f>
        <v>0</v>
      </c>
      <c r="I230" s="183" t="s">
        <v>6</v>
      </c>
      <c r="J230" s="183" t="s">
        <v>7</v>
      </c>
      <c r="K230" s="184"/>
      <c r="L230" s="188">
        <f>VLOOKUP(J230,商品价格表!B3:D2233,3,0)</f>
        <v>0</v>
      </c>
      <c r="M230" s="182" t="s">
        <v>6</v>
      </c>
      <c r="N230" s="183" t="s">
        <v>7</v>
      </c>
      <c r="O230" s="184"/>
      <c r="P230" s="185">
        <f>VLOOKUP(N230,商品价格表!B3:D2233,3,0)</f>
        <v>0</v>
      </c>
      <c r="Q230" s="183" t="s">
        <v>6</v>
      </c>
      <c r="R230" s="183" t="s">
        <v>7</v>
      </c>
      <c r="S230" s="184"/>
      <c r="T230" s="188">
        <f>VLOOKUP(R230,商品价格表!B3:D2233,3,0)</f>
        <v>0</v>
      </c>
      <c r="U230" s="182" t="s">
        <v>6</v>
      </c>
      <c r="V230" s="189" t="s">
        <v>7</v>
      </c>
      <c r="W230" s="184"/>
      <c r="X230" s="185">
        <f>VLOOKUP(V230,商品价格表!B3:D2233,3,0)</f>
        <v>0</v>
      </c>
      <c r="Y230" s="183" t="s">
        <v>6</v>
      </c>
      <c r="Z230" s="183" t="s">
        <v>7</v>
      </c>
      <c r="AA230" s="184"/>
      <c r="AB230" s="192">
        <f>VLOOKUP(Z230,商品价格表!B3:D2233,3,0)</f>
        <v>0</v>
      </c>
    </row>
    <row r="231" ht="14.25" outlineLevel="4" spans="1:28">
      <c r="A231" s="174">
        <v>229</v>
      </c>
      <c r="B231" s="175"/>
      <c r="C231" s="176"/>
      <c r="D231" s="177">
        <f t="shared" si="3"/>
        <v>0</v>
      </c>
      <c r="E231" s="182" t="s">
        <v>6</v>
      </c>
      <c r="F231" s="183" t="s">
        <v>7</v>
      </c>
      <c r="G231" s="184"/>
      <c r="H231" s="185">
        <f>VLOOKUP(F231,商品价格表!B3:D223,3,0)</f>
        <v>0</v>
      </c>
      <c r="I231" s="183" t="s">
        <v>6</v>
      </c>
      <c r="J231" s="183" t="s">
        <v>7</v>
      </c>
      <c r="K231" s="184"/>
      <c r="L231" s="188">
        <f>VLOOKUP(J231,商品价格表!B3:D2233,3,0)</f>
        <v>0</v>
      </c>
      <c r="M231" s="182" t="s">
        <v>6</v>
      </c>
      <c r="N231" s="183" t="s">
        <v>7</v>
      </c>
      <c r="O231" s="184"/>
      <c r="P231" s="185">
        <f>VLOOKUP(N231,商品价格表!B3:D2233,3,0)</f>
        <v>0</v>
      </c>
      <c r="Q231" s="183" t="s">
        <v>6</v>
      </c>
      <c r="R231" s="183" t="s">
        <v>7</v>
      </c>
      <c r="S231" s="184"/>
      <c r="T231" s="188">
        <f>VLOOKUP(R231,商品价格表!B3:D2233,3,0)</f>
        <v>0</v>
      </c>
      <c r="U231" s="182" t="s">
        <v>6</v>
      </c>
      <c r="V231" s="189" t="s">
        <v>7</v>
      </c>
      <c r="W231" s="184"/>
      <c r="X231" s="185">
        <f>VLOOKUP(V231,商品价格表!B3:D2233,3,0)</f>
        <v>0</v>
      </c>
      <c r="Y231" s="183" t="s">
        <v>6</v>
      </c>
      <c r="Z231" s="183" t="s">
        <v>7</v>
      </c>
      <c r="AA231" s="184"/>
      <c r="AB231" s="192">
        <f>VLOOKUP(Z231,商品价格表!B3:D2233,3,0)</f>
        <v>0</v>
      </c>
    </row>
    <row r="232" ht="14.25" outlineLevel="4" spans="1:28">
      <c r="A232" s="174">
        <v>230</v>
      </c>
      <c r="B232" s="175"/>
      <c r="C232" s="176"/>
      <c r="D232" s="177">
        <f t="shared" si="3"/>
        <v>0</v>
      </c>
      <c r="E232" s="182" t="s">
        <v>6</v>
      </c>
      <c r="F232" s="183" t="s">
        <v>7</v>
      </c>
      <c r="G232" s="184"/>
      <c r="H232" s="185">
        <f>VLOOKUP(F232,商品价格表!B3:D223,3,0)</f>
        <v>0</v>
      </c>
      <c r="I232" s="183" t="s">
        <v>6</v>
      </c>
      <c r="J232" s="183" t="s">
        <v>7</v>
      </c>
      <c r="K232" s="184"/>
      <c r="L232" s="188">
        <f>VLOOKUP(J232,商品价格表!B3:D2233,3,0)</f>
        <v>0</v>
      </c>
      <c r="M232" s="182" t="s">
        <v>6</v>
      </c>
      <c r="N232" s="183" t="s">
        <v>7</v>
      </c>
      <c r="O232" s="184"/>
      <c r="P232" s="185">
        <f>VLOOKUP(N232,商品价格表!B3:D2233,3,0)</f>
        <v>0</v>
      </c>
      <c r="Q232" s="183" t="s">
        <v>6</v>
      </c>
      <c r="R232" s="183" t="s">
        <v>7</v>
      </c>
      <c r="S232" s="184"/>
      <c r="T232" s="188">
        <f>VLOOKUP(R232,商品价格表!B3:D2233,3,0)</f>
        <v>0</v>
      </c>
      <c r="U232" s="182" t="s">
        <v>6</v>
      </c>
      <c r="V232" s="189" t="s">
        <v>7</v>
      </c>
      <c r="W232" s="184"/>
      <c r="X232" s="185">
        <f>VLOOKUP(V232,商品价格表!B3:D2233,3,0)</f>
        <v>0</v>
      </c>
      <c r="Y232" s="183" t="s">
        <v>6</v>
      </c>
      <c r="Z232" s="183" t="s">
        <v>7</v>
      </c>
      <c r="AA232" s="184"/>
      <c r="AB232" s="192">
        <f>VLOOKUP(Z232,商品价格表!B3:D2233,3,0)</f>
        <v>0</v>
      </c>
    </row>
    <row r="233" ht="14.25" outlineLevel="4" spans="1:28">
      <c r="A233" s="174">
        <v>231</v>
      </c>
      <c r="B233" s="175"/>
      <c r="C233" s="176"/>
      <c r="D233" s="177">
        <f t="shared" si="3"/>
        <v>0</v>
      </c>
      <c r="E233" s="182" t="s">
        <v>6</v>
      </c>
      <c r="F233" s="183" t="s">
        <v>7</v>
      </c>
      <c r="G233" s="184"/>
      <c r="H233" s="185">
        <f>VLOOKUP(F233,商品价格表!B3:D223,3,0)</f>
        <v>0</v>
      </c>
      <c r="I233" s="183" t="s">
        <v>6</v>
      </c>
      <c r="J233" s="183" t="s">
        <v>7</v>
      </c>
      <c r="K233" s="184"/>
      <c r="L233" s="188">
        <f>VLOOKUP(J233,商品价格表!B3:D2233,3,0)</f>
        <v>0</v>
      </c>
      <c r="M233" s="182" t="s">
        <v>6</v>
      </c>
      <c r="N233" s="183" t="s">
        <v>7</v>
      </c>
      <c r="O233" s="184"/>
      <c r="P233" s="185">
        <f>VLOOKUP(N233,商品价格表!B3:D2233,3,0)</f>
        <v>0</v>
      </c>
      <c r="Q233" s="183" t="s">
        <v>6</v>
      </c>
      <c r="R233" s="183" t="s">
        <v>7</v>
      </c>
      <c r="S233" s="184"/>
      <c r="T233" s="188">
        <f>VLOOKUP(R233,商品价格表!B3:D2233,3,0)</f>
        <v>0</v>
      </c>
      <c r="U233" s="182" t="s">
        <v>6</v>
      </c>
      <c r="V233" s="189" t="s">
        <v>7</v>
      </c>
      <c r="W233" s="184"/>
      <c r="X233" s="185">
        <f>VLOOKUP(V233,商品价格表!B3:D2233,3,0)</f>
        <v>0</v>
      </c>
      <c r="Y233" s="183" t="s">
        <v>6</v>
      </c>
      <c r="Z233" s="183" t="s">
        <v>7</v>
      </c>
      <c r="AA233" s="184"/>
      <c r="AB233" s="192">
        <f>VLOOKUP(Z233,商品价格表!B3:D2233,3,0)</f>
        <v>0</v>
      </c>
    </row>
    <row r="234" ht="14.25" outlineLevel="4" spans="1:28">
      <c r="A234" s="174">
        <v>232</v>
      </c>
      <c r="B234" s="175"/>
      <c r="C234" s="176"/>
      <c r="D234" s="177">
        <f t="shared" si="3"/>
        <v>0</v>
      </c>
      <c r="E234" s="182" t="s">
        <v>6</v>
      </c>
      <c r="F234" s="183" t="s">
        <v>7</v>
      </c>
      <c r="G234" s="184"/>
      <c r="H234" s="185">
        <f>VLOOKUP(F234,商品价格表!B3:D223,3,0)</f>
        <v>0</v>
      </c>
      <c r="I234" s="183" t="s">
        <v>6</v>
      </c>
      <c r="J234" s="183" t="s">
        <v>7</v>
      </c>
      <c r="K234" s="184"/>
      <c r="L234" s="188">
        <f>VLOOKUP(J234,商品价格表!B3:D2233,3,0)</f>
        <v>0</v>
      </c>
      <c r="M234" s="182" t="s">
        <v>6</v>
      </c>
      <c r="N234" s="183" t="s">
        <v>7</v>
      </c>
      <c r="O234" s="184"/>
      <c r="P234" s="185">
        <f>VLOOKUP(N234,商品价格表!B3:D2233,3,0)</f>
        <v>0</v>
      </c>
      <c r="Q234" s="183" t="s">
        <v>6</v>
      </c>
      <c r="R234" s="183" t="s">
        <v>7</v>
      </c>
      <c r="S234" s="184"/>
      <c r="T234" s="188">
        <f>VLOOKUP(R234,商品价格表!B3:D2233,3,0)</f>
        <v>0</v>
      </c>
      <c r="U234" s="182" t="s">
        <v>6</v>
      </c>
      <c r="V234" s="189" t="s">
        <v>7</v>
      </c>
      <c r="W234" s="184"/>
      <c r="X234" s="185">
        <f>VLOOKUP(V234,商品价格表!B3:D2233,3,0)</f>
        <v>0</v>
      </c>
      <c r="Y234" s="183" t="s">
        <v>6</v>
      </c>
      <c r="Z234" s="183" t="s">
        <v>7</v>
      </c>
      <c r="AA234" s="184"/>
      <c r="AB234" s="192">
        <f>VLOOKUP(Z234,商品价格表!B3:D2233,3,0)</f>
        <v>0</v>
      </c>
    </row>
    <row r="235" ht="14.25" outlineLevel="4" spans="1:28">
      <c r="A235" s="174">
        <v>233</v>
      </c>
      <c r="B235" s="175"/>
      <c r="C235" s="176"/>
      <c r="D235" s="177">
        <f t="shared" si="3"/>
        <v>0</v>
      </c>
      <c r="E235" s="182" t="s">
        <v>6</v>
      </c>
      <c r="F235" s="183" t="s">
        <v>7</v>
      </c>
      <c r="G235" s="184"/>
      <c r="H235" s="185">
        <f>VLOOKUP(F235,商品价格表!B3:D223,3,0)</f>
        <v>0</v>
      </c>
      <c r="I235" s="183" t="s">
        <v>6</v>
      </c>
      <c r="J235" s="183" t="s">
        <v>7</v>
      </c>
      <c r="K235" s="184"/>
      <c r="L235" s="188">
        <f>VLOOKUP(J235,商品价格表!B3:D2233,3,0)</f>
        <v>0</v>
      </c>
      <c r="M235" s="182" t="s">
        <v>6</v>
      </c>
      <c r="N235" s="183" t="s">
        <v>7</v>
      </c>
      <c r="O235" s="184"/>
      <c r="P235" s="185">
        <f>VLOOKUP(N235,商品价格表!B3:D2233,3,0)</f>
        <v>0</v>
      </c>
      <c r="Q235" s="183" t="s">
        <v>6</v>
      </c>
      <c r="R235" s="183" t="s">
        <v>7</v>
      </c>
      <c r="S235" s="184"/>
      <c r="T235" s="188">
        <f>VLOOKUP(R235,商品价格表!B3:D2233,3,0)</f>
        <v>0</v>
      </c>
      <c r="U235" s="182" t="s">
        <v>6</v>
      </c>
      <c r="V235" s="189" t="s">
        <v>7</v>
      </c>
      <c r="W235" s="184"/>
      <c r="X235" s="185">
        <f>VLOOKUP(V235,商品价格表!B3:D2233,3,0)</f>
        <v>0</v>
      </c>
      <c r="Y235" s="183" t="s">
        <v>6</v>
      </c>
      <c r="Z235" s="183" t="s">
        <v>7</v>
      </c>
      <c r="AA235" s="184"/>
      <c r="AB235" s="192">
        <f>VLOOKUP(Z235,商品价格表!B3:D2233,3,0)</f>
        <v>0</v>
      </c>
    </row>
    <row r="236" ht="14.25" outlineLevel="4" spans="1:28">
      <c r="A236" s="174">
        <v>234</v>
      </c>
      <c r="B236" s="175"/>
      <c r="C236" s="176"/>
      <c r="D236" s="177">
        <f t="shared" si="3"/>
        <v>0</v>
      </c>
      <c r="E236" s="182" t="s">
        <v>6</v>
      </c>
      <c r="F236" s="183" t="s">
        <v>7</v>
      </c>
      <c r="G236" s="184"/>
      <c r="H236" s="185">
        <f>VLOOKUP(F236,商品价格表!B3:D223,3,0)</f>
        <v>0</v>
      </c>
      <c r="I236" s="183" t="s">
        <v>6</v>
      </c>
      <c r="J236" s="183" t="s">
        <v>7</v>
      </c>
      <c r="K236" s="184"/>
      <c r="L236" s="188">
        <f>VLOOKUP(J236,商品价格表!B3:D2233,3,0)</f>
        <v>0</v>
      </c>
      <c r="M236" s="182" t="s">
        <v>6</v>
      </c>
      <c r="N236" s="183" t="s">
        <v>7</v>
      </c>
      <c r="O236" s="184"/>
      <c r="P236" s="185">
        <f>VLOOKUP(N236,商品价格表!B3:D2233,3,0)</f>
        <v>0</v>
      </c>
      <c r="Q236" s="183" t="s">
        <v>6</v>
      </c>
      <c r="R236" s="183" t="s">
        <v>7</v>
      </c>
      <c r="S236" s="184"/>
      <c r="T236" s="188">
        <f>VLOOKUP(R236,商品价格表!B3:D2233,3,0)</f>
        <v>0</v>
      </c>
      <c r="U236" s="182" t="s">
        <v>6</v>
      </c>
      <c r="V236" s="189" t="s">
        <v>7</v>
      </c>
      <c r="W236" s="184"/>
      <c r="X236" s="185">
        <f>VLOOKUP(V236,商品价格表!B3:D2233,3,0)</f>
        <v>0</v>
      </c>
      <c r="Y236" s="183" t="s">
        <v>6</v>
      </c>
      <c r="Z236" s="183" t="s">
        <v>7</v>
      </c>
      <c r="AA236" s="184"/>
      <c r="AB236" s="192">
        <f>VLOOKUP(Z236,商品价格表!B3:D2233,3,0)</f>
        <v>0</v>
      </c>
    </row>
    <row r="237" ht="14.25" outlineLevel="4" spans="1:28">
      <c r="A237" s="174">
        <v>235</v>
      </c>
      <c r="B237" s="175"/>
      <c r="C237" s="176"/>
      <c r="D237" s="177">
        <f t="shared" si="3"/>
        <v>0</v>
      </c>
      <c r="E237" s="182" t="s">
        <v>6</v>
      </c>
      <c r="F237" s="183" t="s">
        <v>7</v>
      </c>
      <c r="G237" s="184"/>
      <c r="H237" s="185">
        <f>VLOOKUP(F237,商品价格表!B3:D223,3,0)</f>
        <v>0</v>
      </c>
      <c r="I237" s="183" t="s">
        <v>6</v>
      </c>
      <c r="J237" s="183" t="s">
        <v>7</v>
      </c>
      <c r="K237" s="184"/>
      <c r="L237" s="188">
        <f>VLOOKUP(J237,商品价格表!B3:D2233,3,0)</f>
        <v>0</v>
      </c>
      <c r="M237" s="182" t="s">
        <v>6</v>
      </c>
      <c r="N237" s="183" t="s">
        <v>7</v>
      </c>
      <c r="O237" s="184"/>
      <c r="P237" s="185">
        <f>VLOOKUP(N237,商品价格表!B3:D2233,3,0)</f>
        <v>0</v>
      </c>
      <c r="Q237" s="183" t="s">
        <v>6</v>
      </c>
      <c r="R237" s="183" t="s">
        <v>7</v>
      </c>
      <c r="S237" s="184"/>
      <c r="T237" s="188">
        <f>VLOOKUP(R237,商品价格表!B3:D2233,3,0)</f>
        <v>0</v>
      </c>
      <c r="U237" s="182" t="s">
        <v>6</v>
      </c>
      <c r="V237" s="189" t="s">
        <v>7</v>
      </c>
      <c r="W237" s="184"/>
      <c r="X237" s="185">
        <f>VLOOKUP(V237,商品价格表!B3:D2233,3,0)</f>
        <v>0</v>
      </c>
      <c r="Y237" s="183" t="s">
        <v>6</v>
      </c>
      <c r="Z237" s="183" t="s">
        <v>7</v>
      </c>
      <c r="AA237" s="184"/>
      <c r="AB237" s="192">
        <f>VLOOKUP(Z237,商品价格表!B3:D2233,3,0)</f>
        <v>0</v>
      </c>
    </row>
    <row r="238" ht="14.25" outlineLevel="4" spans="1:28">
      <c r="A238" s="174">
        <v>236</v>
      </c>
      <c r="B238" s="175"/>
      <c r="C238" s="176"/>
      <c r="D238" s="177">
        <f t="shared" si="3"/>
        <v>0</v>
      </c>
      <c r="E238" s="182" t="s">
        <v>6</v>
      </c>
      <c r="F238" s="183" t="s">
        <v>7</v>
      </c>
      <c r="G238" s="184"/>
      <c r="H238" s="185">
        <f>VLOOKUP(F238,商品价格表!B3:D223,3,0)</f>
        <v>0</v>
      </c>
      <c r="I238" s="183" t="s">
        <v>6</v>
      </c>
      <c r="J238" s="183" t="s">
        <v>7</v>
      </c>
      <c r="K238" s="184"/>
      <c r="L238" s="188">
        <f>VLOOKUP(J238,商品价格表!B3:D2233,3,0)</f>
        <v>0</v>
      </c>
      <c r="M238" s="182" t="s">
        <v>6</v>
      </c>
      <c r="N238" s="183" t="s">
        <v>7</v>
      </c>
      <c r="O238" s="184"/>
      <c r="P238" s="185">
        <f>VLOOKUP(N238,商品价格表!B3:D2233,3,0)</f>
        <v>0</v>
      </c>
      <c r="Q238" s="183" t="s">
        <v>6</v>
      </c>
      <c r="R238" s="183" t="s">
        <v>7</v>
      </c>
      <c r="S238" s="184"/>
      <c r="T238" s="188">
        <f>VLOOKUP(R238,商品价格表!B3:D2233,3,0)</f>
        <v>0</v>
      </c>
      <c r="U238" s="182" t="s">
        <v>6</v>
      </c>
      <c r="V238" s="189" t="s">
        <v>7</v>
      </c>
      <c r="W238" s="184"/>
      <c r="X238" s="185">
        <f>VLOOKUP(V238,商品价格表!B3:D2233,3,0)</f>
        <v>0</v>
      </c>
      <c r="Y238" s="183" t="s">
        <v>6</v>
      </c>
      <c r="Z238" s="183" t="s">
        <v>7</v>
      </c>
      <c r="AA238" s="184"/>
      <c r="AB238" s="192">
        <f>VLOOKUP(Z238,商品价格表!B3:D2233,3,0)</f>
        <v>0</v>
      </c>
    </row>
    <row r="239" ht="14.25" outlineLevel="4" spans="1:28">
      <c r="A239" s="174">
        <v>237</v>
      </c>
      <c r="B239" s="175"/>
      <c r="C239" s="176"/>
      <c r="D239" s="177">
        <f t="shared" si="3"/>
        <v>0</v>
      </c>
      <c r="E239" s="182" t="s">
        <v>6</v>
      </c>
      <c r="F239" s="183" t="s">
        <v>7</v>
      </c>
      <c r="G239" s="184"/>
      <c r="H239" s="185">
        <f>VLOOKUP(F239,商品价格表!B3:D223,3,0)</f>
        <v>0</v>
      </c>
      <c r="I239" s="183" t="s">
        <v>6</v>
      </c>
      <c r="J239" s="183" t="s">
        <v>7</v>
      </c>
      <c r="K239" s="184"/>
      <c r="L239" s="188">
        <f>VLOOKUP(J239,商品价格表!B3:D2233,3,0)</f>
        <v>0</v>
      </c>
      <c r="M239" s="182" t="s">
        <v>6</v>
      </c>
      <c r="N239" s="183" t="s">
        <v>7</v>
      </c>
      <c r="O239" s="184"/>
      <c r="P239" s="185">
        <f>VLOOKUP(N239,商品价格表!B3:D2233,3,0)</f>
        <v>0</v>
      </c>
      <c r="Q239" s="183" t="s">
        <v>6</v>
      </c>
      <c r="R239" s="183" t="s">
        <v>7</v>
      </c>
      <c r="S239" s="184"/>
      <c r="T239" s="188">
        <f>VLOOKUP(R239,商品价格表!B3:D2233,3,0)</f>
        <v>0</v>
      </c>
      <c r="U239" s="182" t="s">
        <v>6</v>
      </c>
      <c r="V239" s="189" t="s">
        <v>7</v>
      </c>
      <c r="W239" s="184"/>
      <c r="X239" s="185">
        <f>VLOOKUP(V239,商品价格表!B3:D2233,3,0)</f>
        <v>0</v>
      </c>
      <c r="Y239" s="183" t="s">
        <v>6</v>
      </c>
      <c r="Z239" s="183" t="s">
        <v>7</v>
      </c>
      <c r="AA239" s="184"/>
      <c r="AB239" s="192">
        <f>VLOOKUP(Z239,商品价格表!B3:D2233,3,0)</f>
        <v>0</v>
      </c>
    </row>
    <row r="240" ht="14.25" outlineLevel="4" spans="1:28">
      <c r="A240" s="174">
        <v>238</v>
      </c>
      <c r="B240" s="175"/>
      <c r="C240" s="176"/>
      <c r="D240" s="177">
        <f t="shared" si="3"/>
        <v>0</v>
      </c>
      <c r="E240" s="182" t="s">
        <v>6</v>
      </c>
      <c r="F240" s="183" t="s">
        <v>7</v>
      </c>
      <c r="G240" s="184"/>
      <c r="H240" s="185">
        <f>VLOOKUP(F240,商品价格表!B3:D223,3,0)</f>
        <v>0</v>
      </c>
      <c r="I240" s="183" t="s">
        <v>6</v>
      </c>
      <c r="J240" s="183" t="s">
        <v>7</v>
      </c>
      <c r="K240" s="184"/>
      <c r="L240" s="188">
        <f>VLOOKUP(J240,商品价格表!B3:D2233,3,0)</f>
        <v>0</v>
      </c>
      <c r="M240" s="182" t="s">
        <v>6</v>
      </c>
      <c r="N240" s="183" t="s">
        <v>7</v>
      </c>
      <c r="O240" s="184"/>
      <c r="P240" s="185">
        <f>VLOOKUP(N240,商品价格表!B3:D2233,3,0)</f>
        <v>0</v>
      </c>
      <c r="Q240" s="183" t="s">
        <v>6</v>
      </c>
      <c r="R240" s="183" t="s">
        <v>7</v>
      </c>
      <c r="S240" s="184"/>
      <c r="T240" s="188">
        <f>VLOOKUP(R240,商品价格表!B3:D2233,3,0)</f>
        <v>0</v>
      </c>
      <c r="U240" s="182" t="s">
        <v>6</v>
      </c>
      <c r="V240" s="189" t="s">
        <v>7</v>
      </c>
      <c r="W240" s="184"/>
      <c r="X240" s="185">
        <f>VLOOKUP(V240,商品价格表!B3:D2233,3,0)</f>
        <v>0</v>
      </c>
      <c r="Y240" s="183" t="s">
        <v>6</v>
      </c>
      <c r="Z240" s="183" t="s">
        <v>7</v>
      </c>
      <c r="AA240" s="184"/>
      <c r="AB240" s="192">
        <f>VLOOKUP(Z240,商品价格表!B3:D2233,3,0)</f>
        <v>0</v>
      </c>
    </row>
    <row r="241" ht="14.25" outlineLevel="4" spans="1:28">
      <c r="A241" s="174">
        <v>239</v>
      </c>
      <c r="B241" s="175"/>
      <c r="C241" s="176"/>
      <c r="D241" s="177">
        <f t="shared" si="3"/>
        <v>0</v>
      </c>
      <c r="E241" s="182" t="s">
        <v>6</v>
      </c>
      <c r="F241" s="183" t="s">
        <v>7</v>
      </c>
      <c r="G241" s="184"/>
      <c r="H241" s="185">
        <f>VLOOKUP(F241,商品价格表!B3:D223,3,0)</f>
        <v>0</v>
      </c>
      <c r="I241" s="183" t="s">
        <v>6</v>
      </c>
      <c r="J241" s="183" t="s">
        <v>7</v>
      </c>
      <c r="K241" s="184"/>
      <c r="L241" s="188">
        <f>VLOOKUP(J241,商品价格表!B3:D2233,3,0)</f>
        <v>0</v>
      </c>
      <c r="M241" s="182" t="s">
        <v>6</v>
      </c>
      <c r="N241" s="183" t="s">
        <v>7</v>
      </c>
      <c r="O241" s="184"/>
      <c r="P241" s="185">
        <f>VLOOKUP(N241,商品价格表!B3:D2233,3,0)</f>
        <v>0</v>
      </c>
      <c r="Q241" s="183" t="s">
        <v>6</v>
      </c>
      <c r="R241" s="183" t="s">
        <v>7</v>
      </c>
      <c r="S241" s="184"/>
      <c r="T241" s="188">
        <f>VLOOKUP(R241,商品价格表!B3:D2233,3,0)</f>
        <v>0</v>
      </c>
      <c r="U241" s="182" t="s">
        <v>6</v>
      </c>
      <c r="V241" s="189" t="s">
        <v>7</v>
      </c>
      <c r="W241" s="184"/>
      <c r="X241" s="185">
        <f>VLOOKUP(V241,商品价格表!B3:D2233,3,0)</f>
        <v>0</v>
      </c>
      <c r="Y241" s="183" t="s">
        <v>6</v>
      </c>
      <c r="Z241" s="183" t="s">
        <v>7</v>
      </c>
      <c r="AA241" s="184"/>
      <c r="AB241" s="192">
        <f>VLOOKUP(Z241,商品价格表!B3:D2233,3,0)</f>
        <v>0</v>
      </c>
    </row>
    <row r="242" ht="14.25" outlineLevel="4" spans="1:28">
      <c r="A242" s="174">
        <v>240</v>
      </c>
      <c r="B242" s="175"/>
      <c r="C242" s="176"/>
      <c r="D242" s="177">
        <f t="shared" si="3"/>
        <v>0</v>
      </c>
      <c r="E242" s="182" t="s">
        <v>6</v>
      </c>
      <c r="F242" s="183" t="s">
        <v>7</v>
      </c>
      <c r="G242" s="184"/>
      <c r="H242" s="185">
        <f>VLOOKUP(F242,商品价格表!B3:D223,3,0)</f>
        <v>0</v>
      </c>
      <c r="I242" s="183" t="s">
        <v>6</v>
      </c>
      <c r="J242" s="183" t="s">
        <v>7</v>
      </c>
      <c r="K242" s="184"/>
      <c r="L242" s="188">
        <f>VLOOKUP(J242,商品价格表!B3:D2233,3,0)</f>
        <v>0</v>
      </c>
      <c r="M242" s="182" t="s">
        <v>6</v>
      </c>
      <c r="N242" s="183" t="s">
        <v>7</v>
      </c>
      <c r="O242" s="184"/>
      <c r="P242" s="185">
        <f>VLOOKUP(N242,商品价格表!B3:D2233,3,0)</f>
        <v>0</v>
      </c>
      <c r="Q242" s="183" t="s">
        <v>6</v>
      </c>
      <c r="R242" s="183" t="s">
        <v>7</v>
      </c>
      <c r="S242" s="184"/>
      <c r="T242" s="188">
        <f>VLOOKUP(R242,商品价格表!B3:D2233,3,0)</f>
        <v>0</v>
      </c>
      <c r="U242" s="182" t="s">
        <v>6</v>
      </c>
      <c r="V242" s="189" t="s">
        <v>7</v>
      </c>
      <c r="W242" s="184"/>
      <c r="X242" s="185">
        <f>VLOOKUP(V242,商品价格表!B3:D2233,3,0)</f>
        <v>0</v>
      </c>
      <c r="Y242" s="183" t="s">
        <v>6</v>
      </c>
      <c r="Z242" s="183" t="s">
        <v>7</v>
      </c>
      <c r="AA242" s="184"/>
      <c r="AB242" s="192">
        <f>VLOOKUP(Z242,商品价格表!B3:D2233,3,0)</f>
        <v>0</v>
      </c>
    </row>
    <row r="243" ht="14.25" outlineLevel="4" spans="1:28">
      <c r="A243" s="174">
        <v>241</v>
      </c>
      <c r="B243" s="175"/>
      <c r="C243" s="176"/>
      <c r="D243" s="177">
        <f t="shared" si="3"/>
        <v>0</v>
      </c>
      <c r="E243" s="182" t="s">
        <v>6</v>
      </c>
      <c r="F243" s="183" t="s">
        <v>7</v>
      </c>
      <c r="G243" s="184"/>
      <c r="H243" s="185">
        <f>VLOOKUP(F243,商品价格表!B3:D223,3,0)</f>
        <v>0</v>
      </c>
      <c r="I243" s="183" t="s">
        <v>6</v>
      </c>
      <c r="J243" s="183" t="s">
        <v>7</v>
      </c>
      <c r="K243" s="184"/>
      <c r="L243" s="188">
        <f>VLOOKUP(J243,商品价格表!B3:D2233,3,0)</f>
        <v>0</v>
      </c>
      <c r="M243" s="182" t="s">
        <v>6</v>
      </c>
      <c r="N243" s="183" t="s">
        <v>7</v>
      </c>
      <c r="O243" s="184"/>
      <c r="P243" s="185">
        <f>VLOOKUP(N243,商品价格表!B3:D2233,3,0)</f>
        <v>0</v>
      </c>
      <c r="Q243" s="183" t="s">
        <v>6</v>
      </c>
      <c r="R243" s="183" t="s">
        <v>7</v>
      </c>
      <c r="S243" s="184"/>
      <c r="T243" s="188">
        <f>VLOOKUP(R243,商品价格表!B3:D2233,3,0)</f>
        <v>0</v>
      </c>
      <c r="U243" s="182" t="s">
        <v>6</v>
      </c>
      <c r="V243" s="189" t="s">
        <v>7</v>
      </c>
      <c r="W243" s="184"/>
      <c r="X243" s="185">
        <f>VLOOKUP(V243,商品价格表!B3:D2233,3,0)</f>
        <v>0</v>
      </c>
      <c r="Y243" s="183" t="s">
        <v>6</v>
      </c>
      <c r="Z243" s="183" t="s">
        <v>7</v>
      </c>
      <c r="AA243" s="184"/>
      <c r="AB243" s="192">
        <f>VLOOKUP(Z243,商品价格表!B3:D2233,3,0)</f>
        <v>0</v>
      </c>
    </row>
    <row r="244" ht="14.25" outlineLevel="4" spans="1:28">
      <c r="A244" s="174">
        <v>242</v>
      </c>
      <c r="B244" s="175"/>
      <c r="C244" s="176"/>
      <c r="D244" s="177">
        <f t="shared" si="3"/>
        <v>0</v>
      </c>
      <c r="E244" s="182" t="s">
        <v>6</v>
      </c>
      <c r="F244" s="183" t="s">
        <v>7</v>
      </c>
      <c r="G244" s="184"/>
      <c r="H244" s="185">
        <f>VLOOKUP(F244,商品价格表!B3:D223,3,0)</f>
        <v>0</v>
      </c>
      <c r="I244" s="183" t="s">
        <v>6</v>
      </c>
      <c r="J244" s="183" t="s">
        <v>7</v>
      </c>
      <c r="K244" s="184"/>
      <c r="L244" s="188">
        <f>VLOOKUP(J244,商品价格表!B3:D2233,3,0)</f>
        <v>0</v>
      </c>
      <c r="M244" s="182" t="s">
        <v>6</v>
      </c>
      <c r="N244" s="183" t="s">
        <v>7</v>
      </c>
      <c r="O244" s="184"/>
      <c r="P244" s="185">
        <f>VLOOKUP(N244,商品价格表!B3:D2233,3,0)</f>
        <v>0</v>
      </c>
      <c r="Q244" s="183" t="s">
        <v>6</v>
      </c>
      <c r="R244" s="183" t="s">
        <v>7</v>
      </c>
      <c r="S244" s="184"/>
      <c r="T244" s="188">
        <f>VLOOKUP(R244,商品价格表!B3:D2233,3,0)</f>
        <v>0</v>
      </c>
      <c r="U244" s="182" t="s">
        <v>6</v>
      </c>
      <c r="V244" s="189" t="s">
        <v>7</v>
      </c>
      <c r="W244" s="184"/>
      <c r="X244" s="185">
        <f>VLOOKUP(V244,商品价格表!B3:D2233,3,0)</f>
        <v>0</v>
      </c>
      <c r="Y244" s="183" t="s">
        <v>6</v>
      </c>
      <c r="Z244" s="183" t="s">
        <v>7</v>
      </c>
      <c r="AA244" s="184"/>
      <c r="AB244" s="192">
        <f>VLOOKUP(Z244,商品价格表!B3:D2233,3,0)</f>
        <v>0</v>
      </c>
    </row>
    <row r="245" ht="14.25" outlineLevel="4" spans="1:28">
      <c r="A245" s="174">
        <v>243</v>
      </c>
      <c r="B245" s="175"/>
      <c r="C245" s="176"/>
      <c r="D245" s="177">
        <f t="shared" si="3"/>
        <v>0</v>
      </c>
      <c r="E245" s="182" t="s">
        <v>6</v>
      </c>
      <c r="F245" s="183" t="s">
        <v>7</v>
      </c>
      <c r="G245" s="184"/>
      <c r="H245" s="185">
        <f>VLOOKUP(F245,商品价格表!B3:D223,3,0)</f>
        <v>0</v>
      </c>
      <c r="I245" s="183" t="s">
        <v>6</v>
      </c>
      <c r="J245" s="183" t="s">
        <v>7</v>
      </c>
      <c r="K245" s="184"/>
      <c r="L245" s="188">
        <f>VLOOKUP(J245,商品价格表!B3:D2233,3,0)</f>
        <v>0</v>
      </c>
      <c r="M245" s="182" t="s">
        <v>6</v>
      </c>
      <c r="N245" s="183" t="s">
        <v>7</v>
      </c>
      <c r="O245" s="184"/>
      <c r="P245" s="185">
        <f>VLOOKUP(N245,商品价格表!B3:D2233,3,0)</f>
        <v>0</v>
      </c>
      <c r="Q245" s="183" t="s">
        <v>6</v>
      </c>
      <c r="R245" s="183" t="s">
        <v>7</v>
      </c>
      <c r="S245" s="184"/>
      <c r="T245" s="188">
        <f>VLOOKUP(R245,商品价格表!B3:D2233,3,0)</f>
        <v>0</v>
      </c>
      <c r="U245" s="182" t="s">
        <v>6</v>
      </c>
      <c r="V245" s="189" t="s">
        <v>7</v>
      </c>
      <c r="W245" s="184"/>
      <c r="X245" s="185">
        <f>VLOOKUP(V245,商品价格表!B3:D2233,3,0)</f>
        <v>0</v>
      </c>
      <c r="Y245" s="183" t="s">
        <v>6</v>
      </c>
      <c r="Z245" s="183" t="s">
        <v>7</v>
      </c>
      <c r="AA245" s="184"/>
      <c r="AB245" s="192">
        <f>VLOOKUP(Z245,商品价格表!B3:D2233,3,0)</f>
        <v>0</v>
      </c>
    </row>
    <row r="246" ht="14.25" outlineLevel="4" spans="1:28">
      <c r="A246" s="174">
        <v>244</v>
      </c>
      <c r="B246" s="175"/>
      <c r="C246" s="176"/>
      <c r="D246" s="177">
        <f t="shared" si="3"/>
        <v>0</v>
      </c>
      <c r="E246" s="182" t="s">
        <v>6</v>
      </c>
      <c r="F246" s="183" t="s">
        <v>7</v>
      </c>
      <c r="G246" s="184"/>
      <c r="H246" s="185">
        <f>VLOOKUP(F246,商品价格表!B3:D223,3,0)</f>
        <v>0</v>
      </c>
      <c r="I246" s="183" t="s">
        <v>6</v>
      </c>
      <c r="J246" s="183" t="s">
        <v>7</v>
      </c>
      <c r="K246" s="184"/>
      <c r="L246" s="188">
        <f>VLOOKUP(J246,商品价格表!B3:D2233,3,0)</f>
        <v>0</v>
      </c>
      <c r="M246" s="182" t="s">
        <v>6</v>
      </c>
      <c r="N246" s="183" t="s">
        <v>7</v>
      </c>
      <c r="O246" s="184"/>
      <c r="P246" s="185">
        <f>VLOOKUP(N246,商品价格表!B3:D2233,3,0)</f>
        <v>0</v>
      </c>
      <c r="Q246" s="183" t="s">
        <v>6</v>
      </c>
      <c r="R246" s="183" t="s">
        <v>7</v>
      </c>
      <c r="S246" s="184"/>
      <c r="T246" s="188">
        <f>VLOOKUP(R246,商品价格表!B3:D2233,3,0)</f>
        <v>0</v>
      </c>
      <c r="U246" s="182" t="s">
        <v>6</v>
      </c>
      <c r="V246" s="189" t="s">
        <v>7</v>
      </c>
      <c r="W246" s="184"/>
      <c r="X246" s="185">
        <f>VLOOKUP(V246,商品价格表!B3:D2233,3,0)</f>
        <v>0</v>
      </c>
      <c r="Y246" s="183" t="s">
        <v>6</v>
      </c>
      <c r="Z246" s="183" t="s">
        <v>7</v>
      </c>
      <c r="AA246" s="184"/>
      <c r="AB246" s="192">
        <f>VLOOKUP(Z246,商品价格表!B3:D2233,3,0)</f>
        <v>0</v>
      </c>
    </row>
    <row r="247" ht="14.25" outlineLevel="4" spans="1:28">
      <c r="A247" s="174">
        <v>245</v>
      </c>
      <c r="B247" s="175"/>
      <c r="C247" s="176"/>
      <c r="D247" s="177">
        <f t="shared" si="3"/>
        <v>0</v>
      </c>
      <c r="E247" s="182" t="s">
        <v>6</v>
      </c>
      <c r="F247" s="183" t="s">
        <v>7</v>
      </c>
      <c r="G247" s="184"/>
      <c r="H247" s="185">
        <f>VLOOKUP(F247,商品价格表!B3:D223,3,0)</f>
        <v>0</v>
      </c>
      <c r="I247" s="183" t="s">
        <v>6</v>
      </c>
      <c r="J247" s="183" t="s">
        <v>7</v>
      </c>
      <c r="K247" s="184"/>
      <c r="L247" s="188">
        <f>VLOOKUP(J247,商品价格表!B3:D2233,3,0)</f>
        <v>0</v>
      </c>
      <c r="M247" s="182" t="s">
        <v>6</v>
      </c>
      <c r="N247" s="183" t="s">
        <v>7</v>
      </c>
      <c r="O247" s="184"/>
      <c r="P247" s="185">
        <f>VLOOKUP(N247,商品价格表!B3:D2233,3,0)</f>
        <v>0</v>
      </c>
      <c r="Q247" s="183" t="s">
        <v>6</v>
      </c>
      <c r="R247" s="183" t="s">
        <v>7</v>
      </c>
      <c r="S247" s="184"/>
      <c r="T247" s="188">
        <f>VLOOKUP(R247,商品价格表!B3:D2233,3,0)</f>
        <v>0</v>
      </c>
      <c r="U247" s="182" t="s">
        <v>6</v>
      </c>
      <c r="V247" s="189" t="s">
        <v>7</v>
      </c>
      <c r="W247" s="184"/>
      <c r="X247" s="185">
        <f>VLOOKUP(V247,商品价格表!B3:D2233,3,0)</f>
        <v>0</v>
      </c>
      <c r="Y247" s="183" t="s">
        <v>6</v>
      </c>
      <c r="Z247" s="183" t="s">
        <v>7</v>
      </c>
      <c r="AA247" s="184"/>
      <c r="AB247" s="192">
        <f>VLOOKUP(Z247,商品价格表!B3:D2233,3,0)</f>
        <v>0</v>
      </c>
    </row>
    <row r="248" ht="14.25" outlineLevel="4" spans="1:28">
      <c r="A248" s="174">
        <v>246</v>
      </c>
      <c r="B248" s="175"/>
      <c r="C248" s="176"/>
      <c r="D248" s="177">
        <f t="shared" si="3"/>
        <v>0</v>
      </c>
      <c r="E248" s="182" t="s">
        <v>6</v>
      </c>
      <c r="F248" s="183" t="s">
        <v>7</v>
      </c>
      <c r="G248" s="184"/>
      <c r="H248" s="185">
        <f>VLOOKUP(F248,商品价格表!B3:D223,3,0)</f>
        <v>0</v>
      </c>
      <c r="I248" s="183" t="s">
        <v>6</v>
      </c>
      <c r="J248" s="183" t="s">
        <v>7</v>
      </c>
      <c r="K248" s="184"/>
      <c r="L248" s="188">
        <f>VLOOKUP(J248,商品价格表!B3:D2233,3,0)</f>
        <v>0</v>
      </c>
      <c r="M248" s="182" t="s">
        <v>6</v>
      </c>
      <c r="N248" s="183" t="s">
        <v>7</v>
      </c>
      <c r="O248" s="184"/>
      <c r="P248" s="185">
        <f>VLOOKUP(N248,商品价格表!B3:D2233,3,0)</f>
        <v>0</v>
      </c>
      <c r="Q248" s="183" t="s">
        <v>6</v>
      </c>
      <c r="R248" s="183" t="s">
        <v>7</v>
      </c>
      <c r="S248" s="184"/>
      <c r="T248" s="188">
        <f>VLOOKUP(R248,商品价格表!B3:D2233,3,0)</f>
        <v>0</v>
      </c>
      <c r="U248" s="182" t="s">
        <v>6</v>
      </c>
      <c r="V248" s="189" t="s">
        <v>7</v>
      </c>
      <c r="W248" s="184"/>
      <c r="X248" s="185">
        <f>VLOOKUP(V248,商品价格表!B3:D2233,3,0)</f>
        <v>0</v>
      </c>
      <c r="Y248" s="183" t="s">
        <v>6</v>
      </c>
      <c r="Z248" s="183" t="s">
        <v>7</v>
      </c>
      <c r="AA248" s="184"/>
      <c r="AB248" s="192">
        <f>VLOOKUP(Z248,商品价格表!B3:D2233,3,0)</f>
        <v>0</v>
      </c>
    </row>
    <row r="249" ht="14.25" outlineLevel="4" spans="1:28">
      <c r="A249" s="174">
        <v>247</v>
      </c>
      <c r="B249" s="175"/>
      <c r="C249" s="176"/>
      <c r="D249" s="177">
        <f t="shared" si="3"/>
        <v>0</v>
      </c>
      <c r="E249" s="182" t="s">
        <v>6</v>
      </c>
      <c r="F249" s="183" t="s">
        <v>7</v>
      </c>
      <c r="G249" s="184"/>
      <c r="H249" s="185">
        <f>VLOOKUP(F249,商品价格表!B3:D223,3,0)</f>
        <v>0</v>
      </c>
      <c r="I249" s="183" t="s">
        <v>6</v>
      </c>
      <c r="J249" s="183" t="s">
        <v>7</v>
      </c>
      <c r="K249" s="184"/>
      <c r="L249" s="188">
        <f>VLOOKUP(J249,商品价格表!B3:D2233,3,0)</f>
        <v>0</v>
      </c>
      <c r="M249" s="182" t="s">
        <v>6</v>
      </c>
      <c r="N249" s="183" t="s">
        <v>7</v>
      </c>
      <c r="O249" s="184"/>
      <c r="P249" s="185">
        <f>VLOOKUP(N249,商品价格表!B3:D2233,3,0)</f>
        <v>0</v>
      </c>
      <c r="Q249" s="183" t="s">
        <v>6</v>
      </c>
      <c r="R249" s="183" t="s">
        <v>7</v>
      </c>
      <c r="S249" s="184"/>
      <c r="T249" s="188">
        <f>VLOOKUP(R249,商品价格表!B3:D2233,3,0)</f>
        <v>0</v>
      </c>
      <c r="U249" s="182" t="s">
        <v>6</v>
      </c>
      <c r="V249" s="189" t="s">
        <v>7</v>
      </c>
      <c r="W249" s="184"/>
      <c r="X249" s="185">
        <f>VLOOKUP(V249,商品价格表!B3:D2233,3,0)</f>
        <v>0</v>
      </c>
      <c r="Y249" s="183" t="s">
        <v>6</v>
      </c>
      <c r="Z249" s="183" t="s">
        <v>7</v>
      </c>
      <c r="AA249" s="184"/>
      <c r="AB249" s="192">
        <f>VLOOKUP(Z249,商品价格表!B3:D2233,3,0)</f>
        <v>0</v>
      </c>
    </row>
    <row r="250" ht="14.25" outlineLevel="4" spans="1:28">
      <c r="A250" s="174">
        <v>248</v>
      </c>
      <c r="B250" s="175"/>
      <c r="C250" s="176"/>
      <c r="D250" s="177">
        <f t="shared" si="3"/>
        <v>0</v>
      </c>
      <c r="E250" s="182" t="s">
        <v>6</v>
      </c>
      <c r="F250" s="183" t="s">
        <v>7</v>
      </c>
      <c r="G250" s="184"/>
      <c r="H250" s="185">
        <f>VLOOKUP(F250,商品价格表!B3:D223,3,0)</f>
        <v>0</v>
      </c>
      <c r="I250" s="183" t="s">
        <v>6</v>
      </c>
      <c r="J250" s="183" t="s">
        <v>7</v>
      </c>
      <c r="K250" s="184"/>
      <c r="L250" s="188">
        <f>VLOOKUP(J250,商品价格表!B3:D2233,3,0)</f>
        <v>0</v>
      </c>
      <c r="M250" s="182" t="s">
        <v>6</v>
      </c>
      <c r="N250" s="183" t="s">
        <v>7</v>
      </c>
      <c r="O250" s="184"/>
      <c r="P250" s="185">
        <f>VLOOKUP(N250,商品价格表!B3:D2233,3,0)</f>
        <v>0</v>
      </c>
      <c r="Q250" s="183" t="s">
        <v>6</v>
      </c>
      <c r="R250" s="183" t="s">
        <v>7</v>
      </c>
      <c r="S250" s="184"/>
      <c r="T250" s="188">
        <f>VLOOKUP(R250,商品价格表!B3:D2233,3,0)</f>
        <v>0</v>
      </c>
      <c r="U250" s="182" t="s">
        <v>6</v>
      </c>
      <c r="V250" s="189" t="s">
        <v>7</v>
      </c>
      <c r="W250" s="184"/>
      <c r="X250" s="185">
        <f>VLOOKUP(V250,商品价格表!B3:D2233,3,0)</f>
        <v>0</v>
      </c>
      <c r="Y250" s="183" t="s">
        <v>6</v>
      </c>
      <c r="Z250" s="183" t="s">
        <v>7</v>
      </c>
      <c r="AA250" s="184"/>
      <c r="AB250" s="192">
        <f>VLOOKUP(Z250,商品价格表!B3:D2233,3,0)</f>
        <v>0</v>
      </c>
    </row>
    <row r="251" ht="14.25" outlineLevel="4" spans="1:28">
      <c r="A251" s="174">
        <v>249</v>
      </c>
      <c r="B251" s="175"/>
      <c r="C251" s="176"/>
      <c r="D251" s="177">
        <f t="shared" si="3"/>
        <v>0</v>
      </c>
      <c r="E251" s="182" t="s">
        <v>6</v>
      </c>
      <c r="F251" s="183" t="s">
        <v>7</v>
      </c>
      <c r="G251" s="184"/>
      <c r="H251" s="185">
        <f>VLOOKUP(F251,商品价格表!B3:D223,3,0)</f>
        <v>0</v>
      </c>
      <c r="I251" s="183" t="s">
        <v>6</v>
      </c>
      <c r="J251" s="183" t="s">
        <v>7</v>
      </c>
      <c r="K251" s="184"/>
      <c r="L251" s="188">
        <f>VLOOKUP(J251,商品价格表!B3:D2233,3,0)</f>
        <v>0</v>
      </c>
      <c r="M251" s="182" t="s">
        <v>6</v>
      </c>
      <c r="N251" s="183" t="s">
        <v>7</v>
      </c>
      <c r="O251" s="184"/>
      <c r="P251" s="185">
        <f>VLOOKUP(N251,商品价格表!B3:D2233,3,0)</f>
        <v>0</v>
      </c>
      <c r="Q251" s="183" t="s">
        <v>6</v>
      </c>
      <c r="R251" s="183" t="s">
        <v>7</v>
      </c>
      <c r="S251" s="184"/>
      <c r="T251" s="188">
        <f>VLOOKUP(R251,商品价格表!B3:D2233,3,0)</f>
        <v>0</v>
      </c>
      <c r="U251" s="182" t="s">
        <v>6</v>
      </c>
      <c r="V251" s="189" t="s">
        <v>7</v>
      </c>
      <c r="W251" s="184"/>
      <c r="X251" s="185">
        <f>VLOOKUP(V251,商品价格表!B3:D2233,3,0)</f>
        <v>0</v>
      </c>
      <c r="Y251" s="183" t="s">
        <v>6</v>
      </c>
      <c r="Z251" s="183" t="s">
        <v>7</v>
      </c>
      <c r="AA251" s="184"/>
      <c r="AB251" s="192">
        <f>VLOOKUP(Z251,商品价格表!B3:D2233,3,0)</f>
        <v>0</v>
      </c>
    </row>
    <row r="252" ht="14.25" outlineLevel="4" spans="1:28">
      <c r="A252" s="174">
        <v>250</v>
      </c>
      <c r="B252" s="175"/>
      <c r="C252" s="176"/>
      <c r="D252" s="177">
        <f t="shared" si="3"/>
        <v>0</v>
      </c>
      <c r="E252" s="182" t="s">
        <v>6</v>
      </c>
      <c r="F252" s="183" t="s">
        <v>7</v>
      </c>
      <c r="G252" s="184"/>
      <c r="H252" s="185">
        <f>VLOOKUP(F252,商品价格表!B3:D223,3,0)</f>
        <v>0</v>
      </c>
      <c r="I252" s="183" t="s">
        <v>6</v>
      </c>
      <c r="J252" s="183" t="s">
        <v>7</v>
      </c>
      <c r="K252" s="184"/>
      <c r="L252" s="188">
        <f>VLOOKUP(J252,商品价格表!B3:D2233,3,0)</f>
        <v>0</v>
      </c>
      <c r="M252" s="182" t="s">
        <v>6</v>
      </c>
      <c r="N252" s="183" t="s">
        <v>7</v>
      </c>
      <c r="O252" s="184"/>
      <c r="P252" s="185">
        <f>VLOOKUP(N252,商品价格表!B3:D2233,3,0)</f>
        <v>0</v>
      </c>
      <c r="Q252" s="183" t="s">
        <v>6</v>
      </c>
      <c r="R252" s="183" t="s">
        <v>7</v>
      </c>
      <c r="S252" s="184"/>
      <c r="T252" s="188">
        <f>VLOOKUP(R252,商品价格表!B3:D2233,3,0)</f>
        <v>0</v>
      </c>
      <c r="U252" s="182" t="s">
        <v>6</v>
      </c>
      <c r="V252" s="189" t="s">
        <v>7</v>
      </c>
      <c r="W252" s="184"/>
      <c r="X252" s="185">
        <f>VLOOKUP(V252,商品价格表!B3:D2233,3,0)</f>
        <v>0</v>
      </c>
      <c r="Y252" s="183" t="s">
        <v>6</v>
      </c>
      <c r="Z252" s="183" t="s">
        <v>7</v>
      </c>
      <c r="AA252" s="184"/>
      <c r="AB252" s="192">
        <f>VLOOKUP(Z252,商品价格表!B3:D2233,3,0)</f>
        <v>0</v>
      </c>
    </row>
    <row r="253" ht="14.25" outlineLevel="5" spans="1:28">
      <c r="A253" s="174">
        <v>251</v>
      </c>
      <c r="B253" s="175"/>
      <c r="C253" s="176"/>
      <c r="D253" s="177">
        <f t="shared" si="3"/>
        <v>0</v>
      </c>
      <c r="E253" s="182" t="s">
        <v>6</v>
      </c>
      <c r="F253" s="183" t="s">
        <v>7</v>
      </c>
      <c r="G253" s="184"/>
      <c r="H253" s="185">
        <f>VLOOKUP(F253,商品价格表!B3:D223,3,0)</f>
        <v>0</v>
      </c>
      <c r="I253" s="183" t="s">
        <v>6</v>
      </c>
      <c r="J253" s="183" t="s">
        <v>7</v>
      </c>
      <c r="K253" s="184"/>
      <c r="L253" s="188">
        <f>VLOOKUP(J253,商品价格表!B3:D2233,3,0)</f>
        <v>0</v>
      </c>
      <c r="M253" s="182" t="s">
        <v>6</v>
      </c>
      <c r="N253" s="183" t="s">
        <v>7</v>
      </c>
      <c r="O253" s="184"/>
      <c r="P253" s="185">
        <f>VLOOKUP(N253,商品价格表!B3:D2233,3,0)</f>
        <v>0</v>
      </c>
      <c r="Q253" s="183" t="s">
        <v>6</v>
      </c>
      <c r="R253" s="183" t="s">
        <v>7</v>
      </c>
      <c r="S253" s="184"/>
      <c r="T253" s="188">
        <f>VLOOKUP(R253,商品价格表!B3:D2233,3,0)</f>
        <v>0</v>
      </c>
      <c r="U253" s="182" t="s">
        <v>6</v>
      </c>
      <c r="V253" s="189" t="s">
        <v>7</v>
      </c>
      <c r="W253" s="184"/>
      <c r="X253" s="185">
        <f>VLOOKUP(V253,商品价格表!B3:D2233,3,0)</f>
        <v>0</v>
      </c>
      <c r="Y253" s="183" t="s">
        <v>6</v>
      </c>
      <c r="Z253" s="183" t="s">
        <v>7</v>
      </c>
      <c r="AA253" s="184"/>
      <c r="AB253" s="192">
        <f>VLOOKUP(Z253,商品价格表!B3:D2233,3,0)</f>
        <v>0</v>
      </c>
    </row>
    <row r="254" ht="14.25" outlineLevel="5" spans="1:28">
      <c r="A254" s="174">
        <v>252</v>
      </c>
      <c r="B254" s="175"/>
      <c r="C254" s="176"/>
      <c r="D254" s="177">
        <f t="shared" si="3"/>
        <v>0</v>
      </c>
      <c r="E254" s="182" t="s">
        <v>6</v>
      </c>
      <c r="F254" s="183" t="s">
        <v>7</v>
      </c>
      <c r="G254" s="184"/>
      <c r="H254" s="185">
        <f>VLOOKUP(F254,商品价格表!B3:D223,3,0)</f>
        <v>0</v>
      </c>
      <c r="I254" s="183" t="s">
        <v>6</v>
      </c>
      <c r="J254" s="183" t="s">
        <v>7</v>
      </c>
      <c r="K254" s="184"/>
      <c r="L254" s="188">
        <f>VLOOKUP(J254,商品价格表!B3:D2233,3,0)</f>
        <v>0</v>
      </c>
      <c r="M254" s="182" t="s">
        <v>6</v>
      </c>
      <c r="N254" s="183" t="s">
        <v>7</v>
      </c>
      <c r="O254" s="184"/>
      <c r="P254" s="185">
        <f>VLOOKUP(N254,商品价格表!B3:D2233,3,0)</f>
        <v>0</v>
      </c>
      <c r="Q254" s="183" t="s">
        <v>6</v>
      </c>
      <c r="R254" s="183" t="s">
        <v>7</v>
      </c>
      <c r="S254" s="184"/>
      <c r="T254" s="188">
        <f>VLOOKUP(R254,商品价格表!B3:D2233,3,0)</f>
        <v>0</v>
      </c>
      <c r="U254" s="182" t="s">
        <v>6</v>
      </c>
      <c r="V254" s="189" t="s">
        <v>7</v>
      </c>
      <c r="W254" s="184"/>
      <c r="X254" s="185">
        <f>VLOOKUP(V254,商品价格表!B3:D2233,3,0)</f>
        <v>0</v>
      </c>
      <c r="Y254" s="183" t="s">
        <v>6</v>
      </c>
      <c r="Z254" s="183" t="s">
        <v>7</v>
      </c>
      <c r="AA254" s="184"/>
      <c r="AB254" s="192">
        <f>VLOOKUP(Z254,商品价格表!B3:D2233,3,0)</f>
        <v>0</v>
      </c>
    </row>
    <row r="255" ht="14.25" outlineLevel="5" spans="1:28">
      <c r="A255" s="174">
        <v>253</v>
      </c>
      <c r="B255" s="175"/>
      <c r="C255" s="176"/>
      <c r="D255" s="177">
        <f t="shared" si="3"/>
        <v>0</v>
      </c>
      <c r="E255" s="182" t="s">
        <v>6</v>
      </c>
      <c r="F255" s="183" t="s">
        <v>7</v>
      </c>
      <c r="G255" s="184"/>
      <c r="H255" s="185">
        <f>VLOOKUP(F255,商品价格表!B3:D223,3,0)</f>
        <v>0</v>
      </c>
      <c r="I255" s="183" t="s">
        <v>6</v>
      </c>
      <c r="J255" s="183" t="s">
        <v>7</v>
      </c>
      <c r="K255" s="184"/>
      <c r="L255" s="188">
        <f>VLOOKUP(J255,商品价格表!B3:D2233,3,0)</f>
        <v>0</v>
      </c>
      <c r="M255" s="182" t="s">
        <v>6</v>
      </c>
      <c r="N255" s="183" t="s">
        <v>7</v>
      </c>
      <c r="O255" s="184"/>
      <c r="P255" s="185">
        <f>VLOOKUP(N255,商品价格表!B3:D2233,3,0)</f>
        <v>0</v>
      </c>
      <c r="Q255" s="183" t="s">
        <v>6</v>
      </c>
      <c r="R255" s="183" t="s">
        <v>7</v>
      </c>
      <c r="S255" s="184"/>
      <c r="T255" s="188">
        <f>VLOOKUP(R255,商品价格表!B3:D2233,3,0)</f>
        <v>0</v>
      </c>
      <c r="U255" s="182" t="s">
        <v>6</v>
      </c>
      <c r="V255" s="189" t="s">
        <v>7</v>
      </c>
      <c r="W255" s="184"/>
      <c r="X255" s="185">
        <f>VLOOKUP(V255,商品价格表!B3:D2233,3,0)</f>
        <v>0</v>
      </c>
      <c r="Y255" s="183" t="s">
        <v>6</v>
      </c>
      <c r="Z255" s="183" t="s">
        <v>7</v>
      </c>
      <c r="AA255" s="184"/>
      <c r="AB255" s="192">
        <f>VLOOKUP(Z255,商品价格表!B3:D2233,3,0)</f>
        <v>0</v>
      </c>
    </row>
    <row r="256" ht="14.25" outlineLevel="5" spans="1:28">
      <c r="A256" s="174">
        <v>254</v>
      </c>
      <c r="B256" s="175"/>
      <c r="C256" s="176"/>
      <c r="D256" s="177">
        <f t="shared" si="3"/>
        <v>0</v>
      </c>
      <c r="E256" s="182" t="s">
        <v>6</v>
      </c>
      <c r="F256" s="183" t="s">
        <v>7</v>
      </c>
      <c r="G256" s="184"/>
      <c r="H256" s="185">
        <f>VLOOKUP(F256,商品价格表!B3:D223,3,0)</f>
        <v>0</v>
      </c>
      <c r="I256" s="183" t="s">
        <v>6</v>
      </c>
      <c r="J256" s="183" t="s">
        <v>7</v>
      </c>
      <c r="K256" s="184"/>
      <c r="L256" s="188">
        <f>VLOOKUP(J256,商品价格表!B3:D2233,3,0)</f>
        <v>0</v>
      </c>
      <c r="M256" s="182" t="s">
        <v>6</v>
      </c>
      <c r="N256" s="183" t="s">
        <v>7</v>
      </c>
      <c r="O256" s="184"/>
      <c r="P256" s="185">
        <f>VLOOKUP(N256,商品价格表!B3:D2233,3,0)</f>
        <v>0</v>
      </c>
      <c r="Q256" s="183" t="s">
        <v>6</v>
      </c>
      <c r="R256" s="183" t="s">
        <v>7</v>
      </c>
      <c r="S256" s="184"/>
      <c r="T256" s="188">
        <f>VLOOKUP(R256,商品价格表!B3:D2233,3,0)</f>
        <v>0</v>
      </c>
      <c r="U256" s="182" t="s">
        <v>6</v>
      </c>
      <c r="V256" s="189" t="s">
        <v>7</v>
      </c>
      <c r="W256" s="184"/>
      <c r="X256" s="185">
        <f>VLOOKUP(V256,商品价格表!B3:D2233,3,0)</f>
        <v>0</v>
      </c>
      <c r="Y256" s="183" t="s">
        <v>6</v>
      </c>
      <c r="Z256" s="183" t="s">
        <v>7</v>
      </c>
      <c r="AA256" s="184"/>
      <c r="AB256" s="192">
        <f>VLOOKUP(Z256,商品价格表!B3:D2233,3,0)</f>
        <v>0</v>
      </c>
    </row>
    <row r="257" ht="14.25" outlineLevel="5" spans="1:28">
      <c r="A257" s="174">
        <v>255</v>
      </c>
      <c r="B257" s="175"/>
      <c r="C257" s="176"/>
      <c r="D257" s="177">
        <f t="shared" si="3"/>
        <v>0</v>
      </c>
      <c r="E257" s="182" t="s">
        <v>6</v>
      </c>
      <c r="F257" s="183" t="s">
        <v>7</v>
      </c>
      <c r="G257" s="184"/>
      <c r="H257" s="185">
        <f>VLOOKUP(F257,商品价格表!B3:D223,3,0)</f>
        <v>0</v>
      </c>
      <c r="I257" s="183" t="s">
        <v>6</v>
      </c>
      <c r="J257" s="183" t="s">
        <v>7</v>
      </c>
      <c r="K257" s="184"/>
      <c r="L257" s="188">
        <f>VLOOKUP(J257,商品价格表!B3:D2233,3,0)</f>
        <v>0</v>
      </c>
      <c r="M257" s="182" t="s">
        <v>6</v>
      </c>
      <c r="N257" s="183" t="s">
        <v>7</v>
      </c>
      <c r="O257" s="184"/>
      <c r="P257" s="185">
        <f>VLOOKUP(N257,商品价格表!B3:D2233,3,0)</f>
        <v>0</v>
      </c>
      <c r="Q257" s="183" t="s">
        <v>6</v>
      </c>
      <c r="R257" s="183" t="s">
        <v>7</v>
      </c>
      <c r="S257" s="184"/>
      <c r="T257" s="188">
        <f>VLOOKUP(R257,商品价格表!B3:D2233,3,0)</f>
        <v>0</v>
      </c>
      <c r="U257" s="182" t="s">
        <v>6</v>
      </c>
      <c r="V257" s="189" t="s">
        <v>7</v>
      </c>
      <c r="W257" s="184"/>
      <c r="X257" s="185">
        <f>VLOOKUP(V257,商品价格表!B3:D2233,3,0)</f>
        <v>0</v>
      </c>
      <c r="Y257" s="183" t="s">
        <v>6</v>
      </c>
      <c r="Z257" s="183" t="s">
        <v>7</v>
      </c>
      <c r="AA257" s="184"/>
      <c r="AB257" s="192">
        <f>VLOOKUP(Z257,商品价格表!B3:D2233,3,0)</f>
        <v>0</v>
      </c>
    </row>
    <row r="258" ht="14.25" outlineLevel="5" spans="1:28">
      <c r="A258" s="174">
        <v>256</v>
      </c>
      <c r="B258" s="175"/>
      <c r="C258" s="176"/>
      <c r="D258" s="177">
        <f t="shared" si="3"/>
        <v>0</v>
      </c>
      <c r="E258" s="182" t="s">
        <v>6</v>
      </c>
      <c r="F258" s="183" t="s">
        <v>7</v>
      </c>
      <c r="G258" s="184"/>
      <c r="H258" s="185">
        <f>VLOOKUP(F258,商品价格表!B3:D223,3,0)</f>
        <v>0</v>
      </c>
      <c r="I258" s="183" t="s">
        <v>6</v>
      </c>
      <c r="J258" s="183" t="s">
        <v>7</v>
      </c>
      <c r="K258" s="184"/>
      <c r="L258" s="188">
        <f>VLOOKUP(J258,商品价格表!B3:D2233,3,0)</f>
        <v>0</v>
      </c>
      <c r="M258" s="182" t="s">
        <v>6</v>
      </c>
      <c r="N258" s="183" t="s">
        <v>7</v>
      </c>
      <c r="O258" s="184"/>
      <c r="P258" s="185">
        <f>VLOOKUP(N258,商品价格表!B3:D2233,3,0)</f>
        <v>0</v>
      </c>
      <c r="Q258" s="183" t="s">
        <v>6</v>
      </c>
      <c r="R258" s="183" t="s">
        <v>7</v>
      </c>
      <c r="S258" s="184"/>
      <c r="T258" s="188">
        <f>VLOOKUP(R258,商品价格表!B3:D2233,3,0)</f>
        <v>0</v>
      </c>
      <c r="U258" s="182" t="s">
        <v>6</v>
      </c>
      <c r="V258" s="189" t="s">
        <v>7</v>
      </c>
      <c r="W258" s="184"/>
      <c r="X258" s="185">
        <f>VLOOKUP(V258,商品价格表!B3:D2233,3,0)</f>
        <v>0</v>
      </c>
      <c r="Y258" s="183" t="s">
        <v>6</v>
      </c>
      <c r="Z258" s="183" t="s">
        <v>7</v>
      </c>
      <c r="AA258" s="184"/>
      <c r="AB258" s="192">
        <f>VLOOKUP(Z258,商品价格表!B3:D2233,3,0)</f>
        <v>0</v>
      </c>
    </row>
    <row r="259" ht="14.25" outlineLevel="5" spans="1:28">
      <c r="A259" s="174">
        <v>257</v>
      </c>
      <c r="B259" s="175"/>
      <c r="C259" s="176"/>
      <c r="D259" s="177">
        <f t="shared" ref="D259:D302" si="4">G259*H259+K259*L259+O259*P259+S259*T259+W259*X259+AA259*AB259</f>
        <v>0</v>
      </c>
      <c r="E259" s="182" t="s">
        <v>6</v>
      </c>
      <c r="F259" s="183" t="s">
        <v>7</v>
      </c>
      <c r="G259" s="184"/>
      <c r="H259" s="185">
        <f>VLOOKUP(F259,商品价格表!B3:D223,3,0)</f>
        <v>0</v>
      </c>
      <c r="I259" s="183" t="s">
        <v>6</v>
      </c>
      <c r="J259" s="183" t="s">
        <v>7</v>
      </c>
      <c r="K259" s="184"/>
      <c r="L259" s="188">
        <f>VLOOKUP(J259,商品价格表!B3:D2233,3,0)</f>
        <v>0</v>
      </c>
      <c r="M259" s="182" t="s">
        <v>6</v>
      </c>
      <c r="N259" s="183" t="s">
        <v>7</v>
      </c>
      <c r="O259" s="184"/>
      <c r="P259" s="185">
        <f>VLOOKUP(N259,商品价格表!B3:D2233,3,0)</f>
        <v>0</v>
      </c>
      <c r="Q259" s="183" t="s">
        <v>6</v>
      </c>
      <c r="R259" s="183" t="s">
        <v>7</v>
      </c>
      <c r="S259" s="184"/>
      <c r="T259" s="188">
        <f>VLOOKUP(R259,商品价格表!B3:D2233,3,0)</f>
        <v>0</v>
      </c>
      <c r="U259" s="182" t="s">
        <v>6</v>
      </c>
      <c r="V259" s="189" t="s">
        <v>7</v>
      </c>
      <c r="W259" s="184"/>
      <c r="X259" s="185">
        <f>VLOOKUP(V259,商品价格表!B3:D2233,3,0)</f>
        <v>0</v>
      </c>
      <c r="Y259" s="183" t="s">
        <v>6</v>
      </c>
      <c r="Z259" s="183" t="s">
        <v>7</v>
      </c>
      <c r="AA259" s="184"/>
      <c r="AB259" s="192">
        <f>VLOOKUP(Z259,商品价格表!B3:D2233,3,0)</f>
        <v>0</v>
      </c>
    </row>
    <row r="260" ht="14.25" outlineLevel="5" spans="1:28">
      <c r="A260" s="174">
        <v>258</v>
      </c>
      <c r="B260" s="175"/>
      <c r="C260" s="176"/>
      <c r="D260" s="177">
        <f t="shared" si="4"/>
        <v>0</v>
      </c>
      <c r="E260" s="182" t="s">
        <v>6</v>
      </c>
      <c r="F260" s="183" t="s">
        <v>7</v>
      </c>
      <c r="G260" s="184"/>
      <c r="H260" s="185">
        <f>VLOOKUP(F260,商品价格表!B3:D223,3,0)</f>
        <v>0</v>
      </c>
      <c r="I260" s="183" t="s">
        <v>6</v>
      </c>
      <c r="J260" s="183" t="s">
        <v>7</v>
      </c>
      <c r="K260" s="184"/>
      <c r="L260" s="188">
        <f>VLOOKUP(J260,商品价格表!B3:D2233,3,0)</f>
        <v>0</v>
      </c>
      <c r="M260" s="182" t="s">
        <v>6</v>
      </c>
      <c r="N260" s="183" t="s">
        <v>7</v>
      </c>
      <c r="O260" s="184"/>
      <c r="P260" s="185">
        <f>VLOOKUP(N260,商品价格表!B3:D2233,3,0)</f>
        <v>0</v>
      </c>
      <c r="Q260" s="183" t="s">
        <v>6</v>
      </c>
      <c r="R260" s="183" t="s">
        <v>7</v>
      </c>
      <c r="S260" s="184"/>
      <c r="T260" s="188">
        <f>VLOOKUP(R260,商品价格表!B3:D2233,3,0)</f>
        <v>0</v>
      </c>
      <c r="U260" s="182" t="s">
        <v>6</v>
      </c>
      <c r="V260" s="189" t="s">
        <v>7</v>
      </c>
      <c r="W260" s="184"/>
      <c r="X260" s="185">
        <f>VLOOKUP(V260,商品价格表!B3:D2233,3,0)</f>
        <v>0</v>
      </c>
      <c r="Y260" s="183" t="s">
        <v>6</v>
      </c>
      <c r="Z260" s="183" t="s">
        <v>7</v>
      </c>
      <c r="AA260" s="184"/>
      <c r="AB260" s="192">
        <f>VLOOKUP(Z260,商品价格表!B3:D2233,3,0)</f>
        <v>0</v>
      </c>
    </row>
    <row r="261" ht="14.25" outlineLevel="5" spans="1:28">
      <c r="A261" s="174">
        <v>259</v>
      </c>
      <c r="B261" s="175"/>
      <c r="C261" s="176"/>
      <c r="D261" s="177">
        <f t="shared" si="4"/>
        <v>0</v>
      </c>
      <c r="E261" s="182" t="s">
        <v>6</v>
      </c>
      <c r="F261" s="183" t="s">
        <v>7</v>
      </c>
      <c r="G261" s="184"/>
      <c r="H261" s="185">
        <f>VLOOKUP(F261,商品价格表!B3:D223,3,0)</f>
        <v>0</v>
      </c>
      <c r="I261" s="183" t="s">
        <v>6</v>
      </c>
      <c r="J261" s="183" t="s">
        <v>7</v>
      </c>
      <c r="K261" s="184"/>
      <c r="L261" s="188">
        <f>VLOOKUP(J261,商品价格表!B3:D2233,3,0)</f>
        <v>0</v>
      </c>
      <c r="M261" s="182" t="s">
        <v>6</v>
      </c>
      <c r="N261" s="183" t="s">
        <v>7</v>
      </c>
      <c r="O261" s="184"/>
      <c r="P261" s="185">
        <f>VLOOKUP(N261,商品价格表!B3:D2233,3,0)</f>
        <v>0</v>
      </c>
      <c r="Q261" s="183" t="s">
        <v>6</v>
      </c>
      <c r="R261" s="183" t="s">
        <v>7</v>
      </c>
      <c r="S261" s="184"/>
      <c r="T261" s="188">
        <f>VLOOKUP(R261,商品价格表!B3:D2233,3,0)</f>
        <v>0</v>
      </c>
      <c r="U261" s="182" t="s">
        <v>6</v>
      </c>
      <c r="V261" s="189" t="s">
        <v>7</v>
      </c>
      <c r="W261" s="184"/>
      <c r="X261" s="185">
        <f>VLOOKUP(V261,商品价格表!B3:D2233,3,0)</f>
        <v>0</v>
      </c>
      <c r="Y261" s="183" t="s">
        <v>6</v>
      </c>
      <c r="Z261" s="183" t="s">
        <v>7</v>
      </c>
      <c r="AA261" s="184"/>
      <c r="AB261" s="192">
        <f>VLOOKUP(Z261,商品价格表!B3:D2233,3,0)</f>
        <v>0</v>
      </c>
    </row>
    <row r="262" ht="14.25" outlineLevel="5" spans="1:28">
      <c r="A262" s="174">
        <v>260</v>
      </c>
      <c r="B262" s="175"/>
      <c r="C262" s="176"/>
      <c r="D262" s="177">
        <f t="shared" si="4"/>
        <v>0</v>
      </c>
      <c r="E262" s="182" t="s">
        <v>6</v>
      </c>
      <c r="F262" s="183" t="s">
        <v>7</v>
      </c>
      <c r="G262" s="184"/>
      <c r="H262" s="185">
        <f>VLOOKUP(F262,商品价格表!B3:D223,3,0)</f>
        <v>0</v>
      </c>
      <c r="I262" s="183" t="s">
        <v>6</v>
      </c>
      <c r="J262" s="183" t="s">
        <v>7</v>
      </c>
      <c r="K262" s="184"/>
      <c r="L262" s="188">
        <f>VLOOKUP(J262,商品价格表!B3:D2233,3,0)</f>
        <v>0</v>
      </c>
      <c r="M262" s="182" t="s">
        <v>6</v>
      </c>
      <c r="N262" s="183" t="s">
        <v>7</v>
      </c>
      <c r="O262" s="184"/>
      <c r="P262" s="185">
        <f>VLOOKUP(N262,商品价格表!B3:D2233,3,0)</f>
        <v>0</v>
      </c>
      <c r="Q262" s="183" t="s">
        <v>6</v>
      </c>
      <c r="R262" s="183" t="s">
        <v>7</v>
      </c>
      <c r="S262" s="184"/>
      <c r="T262" s="188">
        <f>VLOOKUP(R262,商品价格表!B3:D2233,3,0)</f>
        <v>0</v>
      </c>
      <c r="U262" s="182" t="s">
        <v>6</v>
      </c>
      <c r="V262" s="189" t="s">
        <v>7</v>
      </c>
      <c r="W262" s="184"/>
      <c r="X262" s="185">
        <f>VLOOKUP(V262,商品价格表!B3:D2233,3,0)</f>
        <v>0</v>
      </c>
      <c r="Y262" s="183" t="s">
        <v>6</v>
      </c>
      <c r="Z262" s="183" t="s">
        <v>7</v>
      </c>
      <c r="AA262" s="184"/>
      <c r="AB262" s="192">
        <f>VLOOKUP(Z262,商品价格表!B3:D2233,3,0)</f>
        <v>0</v>
      </c>
    </row>
    <row r="263" ht="14.25" outlineLevel="5" spans="1:28">
      <c r="A263" s="174">
        <v>261</v>
      </c>
      <c r="B263" s="175"/>
      <c r="C263" s="176"/>
      <c r="D263" s="177">
        <f t="shared" si="4"/>
        <v>0</v>
      </c>
      <c r="E263" s="182" t="s">
        <v>6</v>
      </c>
      <c r="F263" s="183" t="s">
        <v>7</v>
      </c>
      <c r="G263" s="184"/>
      <c r="H263" s="185">
        <f>VLOOKUP(F263,商品价格表!B3:D223,3,0)</f>
        <v>0</v>
      </c>
      <c r="I263" s="183" t="s">
        <v>6</v>
      </c>
      <c r="J263" s="183" t="s">
        <v>7</v>
      </c>
      <c r="K263" s="184"/>
      <c r="L263" s="188">
        <f>VLOOKUP(J263,商品价格表!B3:D2233,3,0)</f>
        <v>0</v>
      </c>
      <c r="M263" s="182" t="s">
        <v>6</v>
      </c>
      <c r="N263" s="183" t="s">
        <v>7</v>
      </c>
      <c r="O263" s="184"/>
      <c r="P263" s="185">
        <f>VLOOKUP(N263,商品价格表!B3:D2233,3,0)</f>
        <v>0</v>
      </c>
      <c r="Q263" s="183" t="s">
        <v>6</v>
      </c>
      <c r="R263" s="183" t="s">
        <v>7</v>
      </c>
      <c r="S263" s="184"/>
      <c r="T263" s="188">
        <f>VLOOKUP(R263,商品价格表!B3:D2233,3,0)</f>
        <v>0</v>
      </c>
      <c r="U263" s="182" t="s">
        <v>6</v>
      </c>
      <c r="V263" s="189" t="s">
        <v>7</v>
      </c>
      <c r="W263" s="184"/>
      <c r="X263" s="185">
        <f>VLOOKUP(V263,商品价格表!B3:D2233,3,0)</f>
        <v>0</v>
      </c>
      <c r="Y263" s="183" t="s">
        <v>6</v>
      </c>
      <c r="Z263" s="183" t="s">
        <v>7</v>
      </c>
      <c r="AA263" s="184"/>
      <c r="AB263" s="192">
        <f>VLOOKUP(Z263,商品价格表!B3:D2233,3,0)</f>
        <v>0</v>
      </c>
    </row>
    <row r="264" ht="14.25" outlineLevel="5" spans="1:28">
      <c r="A264" s="174">
        <v>262</v>
      </c>
      <c r="B264" s="175"/>
      <c r="C264" s="176"/>
      <c r="D264" s="177">
        <f t="shared" si="4"/>
        <v>0</v>
      </c>
      <c r="E264" s="182" t="s">
        <v>6</v>
      </c>
      <c r="F264" s="183" t="s">
        <v>7</v>
      </c>
      <c r="G264" s="184"/>
      <c r="H264" s="185">
        <f>VLOOKUP(F264,商品价格表!B3:D223,3,0)</f>
        <v>0</v>
      </c>
      <c r="I264" s="183" t="s">
        <v>6</v>
      </c>
      <c r="J264" s="183" t="s">
        <v>7</v>
      </c>
      <c r="K264" s="184"/>
      <c r="L264" s="188">
        <f>VLOOKUP(J264,商品价格表!B3:D2233,3,0)</f>
        <v>0</v>
      </c>
      <c r="M264" s="182" t="s">
        <v>6</v>
      </c>
      <c r="N264" s="183" t="s">
        <v>7</v>
      </c>
      <c r="O264" s="184"/>
      <c r="P264" s="185">
        <f>VLOOKUP(N264,商品价格表!B3:D2233,3,0)</f>
        <v>0</v>
      </c>
      <c r="Q264" s="183" t="s">
        <v>6</v>
      </c>
      <c r="R264" s="183" t="s">
        <v>7</v>
      </c>
      <c r="S264" s="184"/>
      <c r="T264" s="188">
        <f>VLOOKUP(R264,商品价格表!B3:D2233,3,0)</f>
        <v>0</v>
      </c>
      <c r="U264" s="182" t="s">
        <v>6</v>
      </c>
      <c r="V264" s="189" t="s">
        <v>7</v>
      </c>
      <c r="W264" s="184"/>
      <c r="X264" s="185">
        <f>VLOOKUP(V264,商品价格表!B3:D2233,3,0)</f>
        <v>0</v>
      </c>
      <c r="Y264" s="183" t="s">
        <v>6</v>
      </c>
      <c r="Z264" s="183" t="s">
        <v>7</v>
      </c>
      <c r="AA264" s="184"/>
      <c r="AB264" s="192">
        <f>VLOOKUP(Z264,商品价格表!B3:D2233,3,0)</f>
        <v>0</v>
      </c>
    </row>
    <row r="265" ht="14.25" outlineLevel="5" spans="1:28">
      <c r="A265" s="174">
        <v>263</v>
      </c>
      <c r="B265" s="175"/>
      <c r="C265" s="176"/>
      <c r="D265" s="177">
        <f t="shared" si="4"/>
        <v>0</v>
      </c>
      <c r="E265" s="182" t="s">
        <v>6</v>
      </c>
      <c r="F265" s="183" t="s">
        <v>7</v>
      </c>
      <c r="G265" s="184"/>
      <c r="H265" s="185">
        <f>VLOOKUP(F265,商品价格表!B3:D223,3,0)</f>
        <v>0</v>
      </c>
      <c r="I265" s="183" t="s">
        <v>6</v>
      </c>
      <c r="J265" s="183" t="s">
        <v>7</v>
      </c>
      <c r="K265" s="184"/>
      <c r="L265" s="188">
        <f>VLOOKUP(J265,商品价格表!B3:D2233,3,0)</f>
        <v>0</v>
      </c>
      <c r="M265" s="182" t="s">
        <v>6</v>
      </c>
      <c r="N265" s="183" t="s">
        <v>7</v>
      </c>
      <c r="O265" s="184"/>
      <c r="P265" s="185">
        <f>VLOOKUP(N265,商品价格表!B3:D2233,3,0)</f>
        <v>0</v>
      </c>
      <c r="Q265" s="183" t="s">
        <v>6</v>
      </c>
      <c r="R265" s="183" t="s">
        <v>7</v>
      </c>
      <c r="S265" s="184"/>
      <c r="T265" s="188">
        <f>VLOOKUP(R265,商品价格表!B3:D2233,3,0)</f>
        <v>0</v>
      </c>
      <c r="U265" s="182" t="s">
        <v>6</v>
      </c>
      <c r="V265" s="189" t="s">
        <v>7</v>
      </c>
      <c r="W265" s="184"/>
      <c r="X265" s="185">
        <f>VLOOKUP(V265,商品价格表!B3:D2233,3,0)</f>
        <v>0</v>
      </c>
      <c r="Y265" s="183" t="s">
        <v>6</v>
      </c>
      <c r="Z265" s="183" t="s">
        <v>7</v>
      </c>
      <c r="AA265" s="184"/>
      <c r="AB265" s="192">
        <f>VLOOKUP(Z265,商品价格表!B3:D2233,3,0)</f>
        <v>0</v>
      </c>
    </row>
    <row r="266" ht="14.25" outlineLevel="5" spans="1:28">
      <c r="A266" s="174">
        <v>264</v>
      </c>
      <c r="B266" s="175"/>
      <c r="C266" s="176"/>
      <c r="D266" s="177">
        <f t="shared" si="4"/>
        <v>0</v>
      </c>
      <c r="E266" s="182" t="s">
        <v>6</v>
      </c>
      <c r="F266" s="183" t="s">
        <v>7</v>
      </c>
      <c r="G266" s="184"/>
      <c r="H266" s="185">
        <f>VLOOKUP(F266,商品价格表!B3:D223,3,0)</f>
        <v>0</v>
      </c>
      <c r="I266" s="183" t="s">
        <v>6</v>
      </c>
      <c r="J266" s="183" t="s">
        <v>7</v>
      </c>
      <c r="K266" s="184"/>
      <c r="L266" s="188">
        <f>VLOOKUP(J266,商品价格表!B3:D2233,3,0)</f>
        <v>0</v>
      </c>
      <c r="M266" s="182" t="s">
        <v>6</v>
      </c>
      <c r="N266" s="183" t="s">
        <v>7</v>
      </c>
      <c r="O266" s="184"/>
      <c r="P266" s="185">
        <f>VLOOKUP(N266,商品价格表!B3:D2233,3,0)</f>
        <v>0</v>
      </c>
      <c r="Q266" s="183" t="s">
        <v>6</v>
      </c>
      <c r="R266" s="183" t="s">
        <v>7</v>
      </c>
      <c r="S266" s="184"/>
      <c r="T266" s="188">
        <f>VLOOKUP(R266,商品价格表!B3:D2233,3,0)</f>
        <v>0</v>
      </c>
      <c r="U266" s="182" t="s">
        <v>6</v>
      </c>
      <c r="V266" s="189" t="s">
        <v>7</v>
      </c>
      <c r="W266" s="184"/>
      <c r="X266" s="185">
        <f>VLOOKUP(V266,商品价格表!B3:D2233,3,0)</f>
        <v>0</v>
      </c>
      <c r="Y266" s="183" t="s">
        <v>6</v>
      </c>
      <c r="Z266" s="183" t="s">
        <v>7</v>
      </c>
      <c r="AA266" s="184"/>
      <c r="AB266" s="192">
        <f>VLOOKUP(Z266,商品价格表!B3:D2233,3,0)</f>
        <v>0</v>
      </c>
    </row>
    <row r="267" ht="14.25" outlineLevel="5" spans="1:28">
      <c r="A267" s="174">
        <v>265</v>
      </c>
      <c r="B267" s="175"/>
      <c r="C267" s="176"/>
      <c r="D267" s="177">
        <f t="shared" si="4"/>
        <v>0</v>
      </c>
      <c r="E267" s="182" t="s">
        <v>6</v>
      </c>
      <c r="F267" s="183" t="s">
        <v>7</v>
      </c>
      <c r="G267" s="184"/>
      <c r="H267" s="185">
        <f>VLOOKUP(F267,商品价格表!B3:D223,3,0)</f>
        <v>0</v>
      </c>
      <c r="I267" s="183" t="s">
        <v>6</v>
      </c>
      <c r="J267" s="183" t="s">
        <v>7</v>
      </c>
      <c r="K267" s="184"/>
      <c r="L267" s="188">
        <f>VLOOKUP(J267,商品价格表!B3:D2233,3,0)</f>
        <v>0</v>
      </c>
      <c r="M267" s="182" t="s">
        <v>6</v>
      </c>
      <c r="N267" s="183" t="s">
        <v>7</v>
      </c>
      <c r="O267" s="184"/>
      <c r="P267" s="185">
        <f>VLOOKUP(N267,商品价格表!B3:D2233,3,0)</f>
        <v>0</v>
      </c>
      <c r="Q267" s="183" t="s">
        <v>6</v>
      </c>
      <c r="R267" s="183" t="s">
        <v>7</v>
      </c>
      <c r="S267" s="184"/>
      <c r="T267" s="188">
        <f>VLOOKUP(R267,商品价格表!B3:D2233,3,0)</f>
        <v>0</v>
      </c>
      <c r="U267" s="182" t="s">
        <v>6</v>
      </c>
      <c r="V267" s="189" t="s">
        <v>7</v>
      </c>
      <c r="W267" s="184"/>
      <c r="X267" s="185">
        <f>VLOOKUP(V267,商品价格表!B3:D2233,3,0)</f>
        <v>0</v>
      </c>
      <c r="Y267" s="183" t="s">
        <v>6</v>
      </c>
      <c r="Z267" s="183" t="s">
        <v>7</v>
      </c>
      <c r="AA267" s="184"/>
      <c r="AB267" s="192">
        <f>VLOOKUP(Z267,商品价格表!B3:D2233,3,0)</f>
        <v>0</v>
      </c>
    </row>
    <row r="268" ht="14.25" outlineLevel="5" spans="1:28">
      <c r="A268" s="174">
        <v>266</v>
      </c>
      <c r="B268" s="175"/>
      <c r="C268" s="176"/>
      <c r="D268" s="177">
        <f t="shared" si="4"/>
        <v>0</v>
      </c>
      <c r="E268" s="182" t="s">
        <v>6</v>
      </c>
      <c r="F268" s="183" t="s">
        <v>7</v>
      </c>
      <c r="G268" s="184"/>
      <c r="H268" s="185">
        <f>VLOOKUP(F268,商品价格表!B3:D223,3,0)</f>
        <v>0</v>
      </c>
      <c r="I268" s="183" t="s">
        <v>6</v>
      </c>
      <c r="J268" s="183" t="s">
        <v>7</v>
      </c>
      <c r="K268" s="184"/>
      <c r="L268" s="188">
        <f>VLOOKUP(J268,商品价格表!B3:D2233,3,0)</f>
        <v>0</v>
      </c>
      <c r="M268" s="182" t="s">
        <v>6</v>
      </c>
      <c r="N268" s="183" t="s">
        <v>7</v>
      </c>
      <c r="O268" s="184"/>
      <c r="P268" s="185">
        <f>VLOOKUP(N268,商品价格表!B3:D2233,3,0)</f>
        <v>0</v>
      </c>
      <c r="Q268" s="183" t="s">
        <v>6</v>
      </c>
      <c r="R268" s="183" t="s">
        <v>7</v>
      </c>
      <c r="S268" s="184"/>
      <c r="T268" s="188">
        <f>VLOOKUP(R268,商品价格表!B3:D2233,3,0)</f>
        <v>0</v>
      </c>
      <c r="U268" s="182" t="s">
        <v>6</v>
      </c>
      <c r="V268" s="189" t="s">
        <v>7</v>
      </c>
      <c r="W268" s="184"/>
      <c r="X268" s="185">
        <f>VLOOKUP(V268,商品价格表!B3:D2233,3,0)</f>
        <v>0</v>
      </c>
      <c r="Y268" s="183" t="s">
        <v>6</v>
      </c>
      <c r="Z268" s="183" t="s">
        <v>7</v>
      </c>
      <c r="AA268" s="184"/>
      <c r="AB268" s="192">
        <f>VLOOKUP(Z268,商品价格表!B3:D2233,3,0)</f>
        <v>0</v>
      </c>
    </row>
    <row r="269" ht="14.25" outlineLevel="5" spans="1:28">
      <c r="A269" s="174">
        <v>267</v>
      </c>
      <c r="B269" s="175"/>
      <c r="C269" s="176"/>
      <c r="D269" s="177">
        <f t="shared" si="4"/>
        <v>0</v>
      </c>
      <c r="E269" s="182" t="s">
        <v>6</v>
      </c>
      <c r="F269" s="183" t="s">
        <v>7</v>
      </c>
      <c r="G269" s="184"/>
      <c r="H269" s="185">
        <f>VLOOKUP(F269,商品价格表!B3:D223,3,0)</f>
        <v>0</v>
      </c>
      <c r="I269" s="183" t="s">
        <v>6</v>
      </c>
      <c r="J269" s="183" t="s">
        <v>7</v>
      </c>
      <c r="K269" s="184"/>
      <c r="L269" s="188">
        <f>VLOOKUP(J269,商品价格表!B3:D2233,3,0)</f>
        <v>0</v>
      </c>
      <c r="M269" s="182" t="s">
        <v>6</v>
      </c>
      <c r="N269" s="183" t="s">
        <v>7</v>
      </c>
      <c r="O269" s="184"/>
      <c r="P269" s="185">
        <f>VLOOKUP(N269,商品价格表!B3:D2233,3,0)</f>
        <v>0</v>
      </c>
      <c r="Q269" s="183" t="s">
        <v>6</v>
      </c>
      <c r="R269" s="183" t="s">
        <v>7</v>
      </c>
      <c r="S269" s="184"/>
      <c r="T269" s="188">
        <f>VLOOKUP(R269,商品价格表!B3:D2233,3,0)</f>
        <v>0</v>
      </c>
      <c r="U269" s="182" t="s">
        <v>6</v>
      </c>
      <c r="V269" s="189" t="s">
        <v>7</v>
      </c>
      <c r="W269" s="184"/>
      <c r="X269" s="185">
        <f>VLOOKUP(V269,商品价格表!B3:D2233,3,0)</f>
        <v>0</v>
      </c>
      <c r="Y269" s="183" t="s">
        <v>6</v>
      </c>
      <c r="Z269" s="183" t="s">
        <v>7</v>
      </c>
      <c r="AA269" s="184"/>
      <c r="AB269" s="192">
        <f>VLOOKUP(Z269,商品价格表!B3:D2233,3,0)</f>
        <v>0</v>
      </c>
    </row>
    <row r="270" ht="14.25" outlineLevel="5" spans="1:28">
      <c r="A270" s="174">
        <v>268</v>
      </c>
      <c r="B270" s="175"/>
      <c r="C270" s="176"/>
      <c r="D270" s="177">
        <f t="shared" si="4"/>
        <v>0</v>
      </c>
      <c r="E270" s="182" t="s">
        <v>6</v>
      </c>
      <c r="F270" s="183" t="s">
        <v>7</v>
      </c>
      <c r="G270" s="184"/>
      <c r="H270" s="185">
        <f>VLOOKUP(F270,商品价格表!B3:D223,3,0)</f>
        <v>0</v>
      </c>
      <c r="I270" s="183" t="s">
        <v>6</v>
      </c>
      <c r="J270" s="183" t="s">
        <v>7</v>
      </c>
      <c r="K270" s="184"/>
      <c r="L270" s="188">
        <f>VLOOKUP(J270,商品价格表!B3:D2233,3,0)</f>
        <v>0</v>
      </c>
      <c r="M270" s="182" t="s">
        <v>6</v>
      </c>
      <c r="N270" s="183" t="s">
        <v>7</v>
      </c>
      <c r="O270" s="184"/>
      <c r="P270" s="185">
        <f>VLOOKUP(N270,商品价格表!B3:D2233,3,0)</f>
        <v>0</v>
      </c>
      <c r="Q270" s="183" t="s">
        <v>6</v>
      </c>
      <c r="R270" s="183" t="s">
        <v>7</v>
      </c>
      <c r="S270" s="184"/>
      <c r="T270" s="188">
        <f>VLOOKUP(R270,商品价格表!B3:D2233,3,0)</f>
        <v>0</v>
      </c>
      <c r="U270" s="182" t="s">
        <v>6</v>
      </c>
      <c r="V270" s="189" t="s">
        <v>7</v>
      </c>
      <c r="W270" s="184"/>
      <c r="X270" s="185">
        <f>VLOOKUP(V270,商品价格表!B3:D2233,3,0)</f>
        <v>0</v>
      </c>
      <c r="Y270" s="183" t="s">
        <v>6</v>
      </c>
      <c r="Z270" s="183" t="s">
        <v>7</v>
      </c>
      <c r="AA270" s="184"/>
      <c r="AB270" s="192">
        <f>VLOOKUP(Z270,商品价格表!B3:D2233,3,0)</f>
        <v>0</v>
      </c>
    </row>
    <row r="271" ht="14.25" outlineLevel="5" spans="1:28">
      <c r="A271" s="174">
        <v>269</v>
      </c>
      <c r="B271" s="175"/>
      <c r="C271" s="176"/>
      <c r="D271" s="177">
        <f t="shared" si="4"/>
        <v>0</v>
      </c>
      <c r="E271" s="182" t="s">
        <v>6</v>
      </c>
      <c r="F271" s="183" t="s">
        <v>7</v>
      </c>
      <c r="G271" s="184"/>
      <c r="H271" s="185">
        <f>VLOOKUP(F271,商品价格表!B3:D223,3,0)</f>
        <v>0</v>
      </c>
      <c r="I271" s="183" t="s">
        <v>6</v>
      </c>
      <c r="J271" s="183" t="s">
        <v>7</v>
      </c>
      <c r="K271" s="184"/>
      <c r="L271" s="188">
        <f>VLOOKUP(J271,商品价格表!B3:D2233,3,0)</f>
        <v>0</v>
      </c>
      <c r="M271" s="182" t="s">
        <v>6</v>
      </c>
      <c r="N271" s="183" t="s">
        <v>7</v>
      </c>
      <c r="O271" s="184"/>
      <c r="P271" s="185">
        <f>VLOOKUP(N271,商品价格表!B3:D2233,3,0)</f>
        <v>0</v>
      </c>
      <c r="Q271" s="183" t="s">
        <v>6</v>
      </c>
      <c r="R271" s="183" t="s">
        <v>7</v>
      </c>
      <c r="S271" s="184"/>
      <c r="T271" s="188">
        <f>VLOOKUP(R271,商品价格表!B3:D2233,3,0)</f>
        <v>0</v>
      </c>
      <c r="U271" s="182" t="s">
        <v>6</v>
      </c>
      <c r="V271" s="189" t="s">
        <v>7</v>
      </c>
      <c r="W271" s="184"/>
      <c r="X271" s="185">
        <f>VLOOKUP(V271,商品价格表!B3:D2233,3,0)</f>
        <v>0</v>
      </c>
      <c r="Y271" s="183" t="s">
        <v>6</v>
      </c>
      <c r="Z271" s="183" t="s">
        <v>7</v>
      </c>
      <c r="AA271" s="184"/>
      <c r="AB271" s="192">
        <f>VLOOKUP(Z271,商品价格表!B3:D2233,3,0)</f>
        <v>0</v>
      </c>
    </row>
    <row r="272" ht="14.25" outlineLevel="5" spans="1:28">
      <c r="A272" s="174">
        <v>270</v>
      </c>
      <c r="B272" s="175"/>
      <c r="C272" s="176"/>
      <c r="D272" s="177">
        <f t="shared" si="4"/>
        <v>0</v>
      </c>
      <c r="E272" s="182" t="s">
        <v>6</v>
      </c>
      <c r="F272" s="183" t="s">
        <v>7</v>
      </c>
      <c r="G272" s="184"/>
      <c r="H272" s="185">
        <f>VLOOKUP(F272,商品价格表!B3:D223,3,0)</f>
        <v>0</v>
      </c>
      <c r="I272" s="183" t="s">
        <v>6</v>
      </c>
      <c r="J272" s="183" t="s">
        <v>7</v>
      </c>
      <c r="K272" s="184"/>
      <c r="L272" s="188">
        <f>VLOOKUP(J272,商品价格表!B3:D2233,3,0)</f>
        <v>0</v>
      </c>
      <c r="M272" s="182" t="s">
        <v>6</v>
      </c>
      <c r="N272" s="183" t="s">
        <v>7</v>
      </c>
      <c r="O272" s="184"/>
      <c r="P272" s="185">
        <f>VLOOKUP(N272,商品价格表!B3:D2233,3,0)</f>
        <v>0</v>
      </c>
      <c r="Q272" s="183" t="s">
        <v>6</v>
      </c>
      <c r="R272" s="183" t="s">
        <v>7</v>
      </c>
      <c r="S272" s="184"/>
      <c r="T272" s="188">
        <f>VLOOKUP(R272,商品价格表!B3:D2233,3,0)</f>
        <v>0</v>
      </c>
      <c r="U272" s="182" t="s">
        <v>6</v>
      </c>
      <c r="V272" s="189" t="s">
        <v>7</v>
      </c>
      <c r="W272" s="184"/>
      <c r="X272" s="185">
        <f>VLOOKUP(V272,商品价格表!B3:D2233,3,0)</f>
        <v>0</v>
      </c>
      <c r="Y272" s="183" t="s">
        <v>6</v>
      </c>
      <c r="Z272" s="183" t="s">
        <v>7</v>
      </c>
      <c r="AA272" s="184"/>
      <c r="AB272" s="192">
        <f>VLOOKUP(Z272,商品价格表!B3:D2233,3,0)</f>
        <v>0</v>
      </c>
    </row>
    <row r="273" ht="14.25" outlineLevel="5" spans="1:28">
      <c r="A273" s="174">
        <v>271</v>
      </c>
      <c r="B273" s="175"/>
      <c r="C273" s="176"/>
      <c r="D273" s="177">
        <f t="shared" si="4"/>
        <v>0</v>
      </c>
      <c r="E273" s="182" t="s">
        <v>6</v>
      </c>
      <c r="F273" s="183" t="s">
        <v>7</v>
      </c>
      <c r="G273" s="184"/>
      <c r="H273" s="185">
        <f>VLOOKUP(F273,商品价格表!B3:D223,3,0)</f>
        <v>0</v>
      </c>
      <c r="I273" s="183" t="s">
        <v>6</v>
      </c>
      <c r="J273" s="183" t="s">
        <v>7</v>
      </c>
      <c r="K273" s="184"/>
      <c r="L273" s="188">
        <f>VLOOKUP(J273,商品价格表!B3:D2233,3,0)</f>
        <v>0</v>
      </c>
      <c r="M273" s="182" t="s">
        <v>6</v>
      </c>
      <c r="N273" s="183" t="s">
        <v>7</v>
      </c>
      <c r="O273" s="184"/>
      <c r="P273" s="185">
        <f>VLOOKUP(N273,商品价格表!B3:D2233,3,0)</f>
        <v>0</v>
      </c>
      <c r="Q273" s="183" t="s">
        <v>6</v>
      </c>
      <c r="R273" s="183" t="s">
        <v>7</v>
      </c>
      <c r="S273" s="184"/>
      <c r="T273" s="188">
        <f>VLOOKUP(R273,商品价格表!B3:D2233,3,0)</f>
        <v>0</v>
      </c>
      <c r="U273" s="182" t="s">
        <v>6</v>
      </c>
      <c r="V273" s="189" t="s">
        <v>7</v>
      </c>
      <c r="W273" s="184"/>
      <c r="X273" s="185">
        <f>VLOOKUP(V273,商品价格表!B3:D2233,3,0)</f>
        <v>0</v>
      </c>
      <c r="Y273" s="183" t="s">
        <v>6</v>
      </c>
      <c r="Z273" s="183" t="s">
        <v>7</v>
      </c>
      <c r="AA273" s="184"/>
      <c r="AB273" s="192">
        <f>VLOOKUP(Z273,商品价格表!B3:D2233,3,0)</f>
        <v>0</v>
      </c>
    </row>
    <row r="274" ht="14.25" outlineLevel="5" spans="1:28">
      <c r="A274" s="174">
        <v>272</v>
      </c>
      <c r="B274" s="175"/>
      <c r="C274" s="176"/>
      <c r="D274" s="177">
        <f t="shared" si="4"/>
        <v>0</v>
      </c>
      <c r="E274" s="182" t="s">
        <v>6</v>
      </c>
      <c r="F274" s="183" t="s">
        <v>7</v>
      </c>
      <c r="G274" s="184"/>
      <c r="H274" s="185">
        <f>VLOOKUP(F274,商品价格表!B3:D223,3,0)</f>
        <v>0</v>
      </c>
      <c r="I274" s="183" t="s">
        <v>6</v>
      </c>
      <c r="J274" s="183" t="s">
        <v>7</v>
      </c>
      <c r="K274" s="184"/>
      <c r="L274" s="188">
        <f>VLOOKUP(J274,商品价格表!B3:D2233,3,0)</f>
        <v>0</v>
      </c>
      <c r="M274" s="182" t="s">
        <v>6</v>
      </c>
      <c r="N274" s="183" t="s">
        <v>7</v>
      </c>
      <c r="O274" s="184"/>
      <c r="P274" s="185">
        <f>VLOOKUP(N274,商品价格表!B3:D2233,3,0)</f>
        <v>0</v>
      </c>
      <c r="Q274" s="183" t="s">
        <v>6</v>
      </c>
      <c r="R274" s="183" t="s">
        <v>7</v>
      </c>
      <c r="S274" s="184"/>
      <c r="T274" s="188">
        <f>VLOOKUP(R274,商品价格表!B3:D2233,3,0)</f>
        <v>0</v>
      </c>
      <c r="U274" s="182" t="s">
        <v>6</v>
      </c>
      <c r="V274" s="189" t="s">
        <v>7</v>
      </c>
      <c r="W274" s="184"/>
      <c r="X274" s="185">
        <f>VLOOKUP(V274,商品价格表!B3:D2233,3,0)</f>
        <v>0</v>
      </c>
      <c r="Y274" s="183" t="s">
        <v>6</v>
      </c>
      <c r="Z274" s="183" t="s">
        <v>7</v>
      </c>
      <c r="AA274" s="184"/>
      <c r="AB274" s="192">
        <f>VLOOKUP(Z274,商品价格表!B3:D2233,3,0)</f>
        <v>0</v>
      </c>
    </row>
    <row r="275" ht="14.25" outlineLevel="5" spans="1:28">
      <c r="A275" s="174">
        <v>273</v>
      </c>
      <c r="B275" s="175"/>
      <c r="C275" s="176"/>
      <c r="D275" s="177">
        <f t="shared" si="4"/>
        <v>0</v>
      </c>
      <c r="E275" s="182" t="s">
        <v>6</v>
      </c>
      <c r="F275" s="183" t="s">
        <v>7</v>
      </c>
      <c r="G275" s="184"/>
      <c r="H275" s="185">
        <f>VLOOKUP(F275,商品价格表!B3:D223,3,0)</f>
        <v>0</v>
      </c>
      <c r="I275" s="183" t="s">
        <v>6</v>
      </c>
      <c r="J275" s="183" t="s">
        <v>7</v>
      </c>
      <c r="K275" s="184"/>
      <c r="L275" s="188">
        <f>VLOOKUP(J275,商品价格表!B3:D2233,3,0)</f>
        <v>0</v>
      </c>
      <c r="M275" s="182" t="s">
        <v>6</v>
      </c>
      <c r="N275" s="183" t="s">
        <v>7</v>
      </c>
      <c r="O275" s="184"/>
      <c r="P275" s="185">
        <f>VLOOKUP(N275,商品价格表!B3:D2233,3,0)</f>
        <v>0</v>
      </c>
      <c r="Q275" s="183" t="s">
        <v>6</v>
      </c>
      <c r="R275" s="183" t="s">
        <v>7</v>
      </c>
      <c r="S275" s="184"/>
      <c r="T275" s="188">
        <f>VLOOKUP(R275,商品价格表!B3:D2233,3,0)</f>
        <v>0</v>
      </c>
      <c r="U275" s="182" t="s">
        <v>6</v>
      </c>
      <c r="V275" s="189" t="s">
        <v>7</v>
      </c>
      <c r="W275" s="184"/>
      <c r="X275" s="185">
        <f>VLOOKUP(V275,商品价格表!B3:D2233,3,0)</f>
        <v>0</v>
      </c>
      <c r="Y275" s="183" t="s">
        <v>6</v>
      </c>
      <c r="Z275" s="183" t="s">
        <v>7</v>
      </c>
      <c r="AA275" s="184"/>
      <c r="AB275" s="192">
        <f>VLOOKUP(Z275,商品价格表!B3:D2233,3,0)</f>
        <v>0</v>
      </c>
    </row>
    <row r="276" ht="14.25" outlineLevel="5" spans="1:28">
      <c r="A276" s="174">
        <v>274</v>
      </c>
      <c r="B276" s="175"/>
      <c r="C276" s="176"/>
      <c r="D276" s="177">
        <f t="shared" si="4"/>
        <v>0</v>
      </c>
      <c r="E276" s="182" t="s">
        <v>6</v>
      </c>
      <c r="F276" s="183" t="s">
        <v>7</v>
      </c>
      <c r="G276" s="184"/>
      <c r="H276" s="185">
        <f>VLOOKUP(F276,商品价格表!B3:D223,3,0)</f>
        <v>0</v>
      </c>
      <c r="I276" s="183" t="s">
        <v>6</v>
      </c>
      <c r="J276" s="183" t="s">
        <v>7</v>
      </c>
      <c r="K276" s="184"/>
      <c r="L276" s="188">
        <f>VLOOKUP(J276,商品价格表!B3:D2233,3,0)</f>
        <v>0</v>
      </c>
      <c r="M276" s="182" t="s">
        <v>6</v>
      </c>
      <c r="N276" s="183" t="s">
        <v>7</v>
      </c>
      <c r="O276" s="184"/>
      <c r="P276" s="185">
        <f>VLOOKUP(N276,商品价格表!B3:D2233,3,0)</f>
        <v>0</v>
      </c>
      <c r="Q276" s="183" t="s">
        <v>6</v>
      </c>
      <c r="R276" s="183" t="s">
        <v>7</v>
      </c>
      <c r="S276" s="184"/>
      <c r="T276" s="188">
        <f>VLOOKUP(R276,商品价格表!B3:D2233,3,0)</f>
        <v>0</v>
      </c>
      <c r="U276" s="182" t="s">
        <v>6</v>
      </c>
      <c r="V276" s="189" t="s">
        <v>7</v>
      </c>
      <c r="W276" s="184"/>
      <c r="X276" s="185">
        <f>VLOOKUP(V276,商品价格表!B3:D2233,3,0)</f>
        <v>0</v>
      </c>
      <c r="Y276" s="183" t="s">
        <v>6</v>
      </c>
      <c r="Z276" s="183" t="s">
        <v>7</v>
      </c>
      <c r="AA276" s="184"/>
      <c r="AB276" s="192">
        <f>VLOOKUP(Z276,商品价格表!B3:D2233,3,0)</f>
        <v>0</v>
      </c>
    </row>
    <row r="277" ht="14.25" outlineLevel="5" spans="1:28">
      <c r="A277" s="174">
        <v>275</v>
      </c>
      <c r="B277" s="175"/>
      <c r="C277" s="176"/>
      <c r="D277" s="177">
        <f t="shared" si="4"/>
        <v>0</v>
      </c>
      <c r="E277" s="182" t="s">
        <v>6</v>
      </c>
      <c r="F277" s="183" t="s">
        <v>7</v>
      </c>
      <c r="G277" s="184"/>
      <c r="H277" s="185">
        <f>VLOOKUP(F277,商品价格表!B3:D223,3,0)</f>
        <v>0</v>
      </c>
      <c r="I277" s="183" t="s">
        <v>6</v>
      </c>
      <c r="J277" s="183" t="s">
        <v>7</v>
      </c>
      <c r="K277" s="184"/>
      <c r="L277" s="188">
        <f>VLOOKUP(J277,商品价格表!B3:D2233,3,0)</f>
        <v>0</v>
      </c>
      <c r="M277" s="182" t="s">
        <v>6</v>
      </c>
      <c r="N277" s="183" t="s">
        <v>7</v>
      </c>
      <c r="O277" s="184"/>
      <c r="P277" s="185">
        <f>VLOOKUP(N277,商品价格表!B3:D2233,3,0)</f>
        <v>0</v>
      </c>
      <c r="Q277" s="183" t="s">
        <v>6</v>
      </c>
      <c r="R277" s="183" t="s">
        <v>7</v>
      </c>
      <c r="S277" s="184"/>
      <c r="T277" s="188">
        <f>VLOOKUP(R277,商品价格表!B3:D2233,3,0)</f>
        <v>0</v>
      </c>
      <c r="U277" s="182" t="s">
        <v>6</v>
      </c>
      <c r="V277" s="189" t="s">
        <v>7</v>
      </c>
      <c r="W277" s="184"/>
      <c r="X277" s="185">
        <f>VLOOKUP(V277,商品价格表!B3:D2233,3,0)</f>
        <v>0</v>
      </c>
      <c r="Y277" s="183" t="s">
        <v>6</v>
      </c>
      <c r="Z277" s="183" t="s">
        <v>7</v>
      </c>
      <c r="AA277" s="184"/>
      <c r="AB277" s="192">
        <f>VLOOKUP(Z277,商品价格表!B3:D2233,3,0)</f>
        <v>0</v>
      </c>
    </row>
    <row r="278" ht="14.25" outlineLevel="5" spans="1:28">
      <c r="A278" s="174">
        <v>276</v>
      </c>
      <c r="B278" s="175"/>
      <c r="C278" s="176"/>
      <c r="D278" s="177">
        <f t="shared" si="4"/>
        <v>0</v>
      </c>
      <c r="E278" s="182" t="s">
        <v>6</v>
      </c>
      <c r="F278" s="183" t="s">
        <v>7</v>
      </c>
      <c r="G278" s="184"/>
      <c r="H278" s="185">
        <f>VLOOKUP(F278,商品价格表!B3:D223,3,0)</f>
        <v>0</v>
      </c>
      <c r="I278" s="183" t="s">
        <v>6</v>
      </c>
      <c r="J278" s="183" t="s">
        <v>7</v>
      </c>
      <c r="K278" s="184"/>
      <c r="L278" s="188">
        <f>VLOOKUP(J278,商品价格表!B3:D2233,3,0)</f>
        <v>0</v>
      </c>
      <c r="M278" s="182" t="s">
        <v>6</v>
      </c>
      <c r="N278" s="183" t="s">
        <v>7</v>
      </c>
      <c r="O278" s="184"/>
      <c r="P278" s="185">
        <f>VLOOKUP(N278,商品价格表!B3:D2233,3,0)</f>
        <v>0</v>
      </c>
      <c r="Q278" s="183" t="s">
        <v>6</v>
      </c>
      <c r="R278" s="183" t="s">
        <v>7</v>
      </c>
      <c r="S278" s="184"/>
      <c r="T278" s="188">
        <f>VLOOKUP(R278,商品价格表!B3:D2233,3,0)</f>
        <v>0</v>
      </c>
      <c r="U278" s="182" t="s">
        <v>6</v>
      </c>
      <c r="V278" s="189" t="s">
        <v>7</v>
      </c>
      <c r="W278" s="184"/>
      <c r="X278" s="185">
        <f>VLOOKUP(V278,商品价格表!B3:D2233,3,0)</f>
        <v>0</v>
      </c>
      <c r="Y278" s="183" t="s">
        <v>6</v>
      </c>
      <c r="Z278" s="183" t="s">
        <v>7</v>
      </c>
      <c r="AA278" s="184"/>
      <c r="AB278" s="192">
        <f>VLOOKUP(Z278,商品价格表!B3:D2233,3,0)</f>
        <v>0</v>
      </c>
    </row>
    <row r="279" ht="14.25" outlineLevel="5" spans="1:28">
      <c r="A279" s="174">
        <v>277</v>
      </c>
      <c r="B279" s="175"/>
      <c r="C279" s="176"/>
      <c r="D279" s="177">
        <f t="shared" si="4"/>
        <v>0</v>
      </c>
      <c r="E279" s="182" t="s">
        <v>6</v>
      </c>
      <c r="F279" s="183" t="s">
        <v>7</v>
      </c>
      <c r="G279" s="184"/>
      <c r="H279" s="185">
        <f>VLOOKUP(F279,商品价格表!B3:D223,3,0)</f>
        <v>0</v>
      </c>
      <c r="I279" s="183" t="s">
        <v>6</v>
      </c>
      <c r="J279" s="183" t="s">
        <v>7</v>
      </c>
      <c r="K279" s="184"/>
      <c r="L279" s="188">
        <f>VLOOKUP(J279,商品价格表!B3:D2233,3,0)</f>
        <v>0</v>
      </c>
      <c r="M279" s="182" t="s">
        <v>6</v>
      </c>
      <c r="N279" s="183" t="s">
        <v>7</v>
      </c>
      <c r="O279" s="184"/>
      <c r="P279" s="185">
        <f>VLOOKUP(N279,商品价格表!B3:D2233,3,0)</f>
        <v>0</v>
      </c>
      <c r="Q279" s="183" t="s">
        <v>6</v>
      </c>
      <c r="R279" s="183" t="s">
        <v>7</v>
      </c>
      <c r="S279" s="184"/>
      <c r="T279" s="188">
        <f>VLOOKUP(R279,商品价格表!B3:D2233,3,0)</f>
        <v>0</v>
      </c>
      <c r="U279" s="182" t="s">
        <v>6</v>
      </c>
      <c r="V279" s="189" t="s">
        <v>7</v>
      </c>
      <c r="W279" s="184"/>
      <c r="X279" s="185">
        <f>VLOOKUP(V279,商品价格表!B3:D2233,3,0)</f>
        <v>0</v>
      </c>
      <c r="Y279" s="183" t="s">
        <v>6</v>
      </c>
      <c r="Z279" s="183" t="s">
        <v>7</v>
      </c>
      <c r="AA279" s="184"/>
      <c r="AB279" s="192">
        <f>VLOOKUP(Z279,商品价格表!B3:D2233,3,0)</f>
        <v>0</v>
      </c>
    </row>
    <row r="280" ht="14.25" outlineLevel="5" spans="1:28">
      <c r="A280" s="174">
        <v>278</v>
      </c>
      <c r="B280" s="175"/>
      <c r="C280" s="176"/>
      <c r="D280" s="177">
        <f t="shared" si="4"/>
        <v>0</v>
      </c>
      <c r="E280" s="182" t="s">
        <v>6</v>
      </c>
      <c r="F280" s="183" t="s">
        <v>7</v>
      </c>
      <c r="G280" s="184"/>
      <c r="H280" s="185">
        <f>VLOOKUP(F280,商品价格表!B3:D223,3,0)</f>
        <v>0</v>
      </c>
      <c r="I280" s="183" t="s">
        <v>6</v>
      </c>
      <c r="J280" s="183" t="s">
        <v>7</v>
      </c>
      <c r="K280" s="184"/>
      <c r="L280" s="188">
        <f>VLOOKUP(J280,商品价格表!B3:D2233,3,0)</f>
        <v>0</v>
      </c>
      <c r="M280" s="182" t="s">
        <v>6</v>
      </c>
      <c r="N280" s="183" t="s">
        <v>7</v>
      </c>
      <c r="O280" s="184"/>
      <c r="P280" s="185">
        <f>VLOOKUP(N280,商品价格表!B3:D2233,3,0)</f>
        <v>0</v>
      </c>
      <c r="Q280" s="183" t="s">
        <v>6</v>
      </c>
      <c r="R280" s="183" t="s">
        <v>7</v>
      </c>
      <c r="S280" s="184"/>
      <c r="T280" s="188">
        <f>VLOOKUP(R280,商品价格表!B3:D2233,3,0)</f>
        <v>0</v>
      </c>
      <c r="U280" s="182" t="s">
        <v>6</v>
      </c>
      <c r="V280" s="189" t="s">
        <v>7</v>
      </c>
      <c r="W280" s="184"/>
      <c r="X280" s="185">
        <f>VLOOKUP(V280,商品价格表!B3:D2233,3,0)</f>
        <v>0</v>
      </c>
      <c r="Y280" s="183" t="s">
        <v>6</v>
      </c>
      <c r="Z280" s="183" t="s">
        <v>7</v>
      </c>
      <c r="AA280" s="184"/>
      <c r="AB280" s="192">
        <f>VLOOKUP(Z280,商品价格表!B3:D2233,3,0)</f>
        <v>0</v>
      </c>
    </row>
    <row r="281" ht="14.25" outlineLevel="5" spans="1:28">
      <c r="A281" s="174">
        <v>279</v>
      </c>
      <c r="B281" s="175"/>
      <c r="C281" s="176"/>
      <c r="D281" s="177">
        <f t="shared" si="4"/>
        <v>0</v>
      </c>
      <c r="E281" s="182" t="s">
        <v>6</v>
      </c>
      <c r="F281" s="183" t="s">
        <v>7</v>
      </c>
      <c r="G281" s="184"/>
      <c r="H281" s="185">
        <f>VLOOKUP(F281,商品价格表!B3:D223,3,0)</f>
        <v>0</v>
      </c>
      <c r="I281" s="183" t="s">
        <v>6</v>
      </c>
      <c r="J281" s="183" t="s">
        <v>7</v>
      </c>
      <c r="K281" s="184"/>
      <c r="L281" s="188">
        <f>VLOOKUP(J281,商品价格表!B3:D2233,3,0)</f>
        <v>0</v>
      </c>
      <c r="M281" s="182" t="s">
        <v>6</v>
      </c>
      <c r="N281" s="183" t="s">
        <v>7</v>
      </c>
      <c r="O281" s="184"/>
      <c r="P281" s="185">
        <f>VLOOKUP(N281,商品价格表!B3:D2233,3,0)</f>
        <v>0</v>
      </c>
      <c r="Q281" s="183" t="s">
        <v>6</v>
      </c>
      <c r="R281" s="183" t="s">
        <v>7</v>
      </c>
      <c r="S281" s="184"/>
      <c r="T281" s="188">
        <f>VLOOKUP(R281,商品价格表!B3:D2233,3,0)</f>
        <v>0</v>
      </c>
      <c r="U281" s="182" t="s">
        <v>6</v>
      </c>
      <c r="V281" s="189" t="s">
        <v>7</v>
      </c>
      <c r="W281" s="184"/>
      <c r="X281" s="185">
        <f>VLOOKUP(V281,商品价格表!B3:D2233,3,0)</f>
        <v>0</v>
      </c>
      <c r="Y281" s="183" t="s">
        <v>6</v>
      </c>
      <c r="Z281" s="183" t="s">
        <v>7</v>
      </c>
      <c r="AA281" s="184"/>
      <c r="AB281" s="192">
        <f>VLOOKUP(Z281,商品价格表!B3:D2233,3,0)</f>
        <v>0</v>
      </c>
    </row>
    <row r="282" ht="14.25" outlineLevel="5" spans="1:28">
      <c r="A282" s="174">
        <v>280</v>
      </c>
      <c r="B282" s="175"/>
      <c r="C282" s="176"/>
      <c r="D282" s="177">
        <f t="shared" si="4"/>
        <v>0</v>
      </c>
      <c r="E282" s="182" t="s">
        <v>6</v>
      </c>
      <c r="F282" s="183" t="s">
        <v>7</v>
      </c>
      <c r="G282" s="184"/>
      <c r="H282" s="185">
        <f>VLOOKUP(F282,商品价格表!B3:D223,3,0)</f>
        <v>0</v>
      </c>
      <c r="I282" s="183" t="s">
        <v>6</v>
      </c>
      <c r="J282" s="183" t="s">
        <v>7</v>
      </c>
      <c r="K282" s="184"/>
      <c r="L282" s="188">
        <f>VLOOKUP(J282,商品价格表!B3:D2233,3,0)</f>
        <v>0</v>
      </c>
      <c r="M282" s="182" t="s">
        <v>6</v>
      </c>
      <c r="N282" s="183" t="s">
        <v>7</v>
      </c>
      <c r="O282" s="184"/>
      <c r="P282" s="185">
        <f>VLOOKUP(N282,商品价格表!B3:D2233,3,0)</f>
        <v>0</v>
      </c>
      <c r="Q282" s="183" t="s">
        <v>6</v>
      </c>
      <c r="R282" s="183" t="s">
        <v>7</v>
      </c>
      <c r="S282" s="184"/>
      <c r="T282" s="188">
        <f>VLOOKUP(R282,商品价格表!B3:D2233,3,0)</f>
        <v>0</v>
      </c>
      <c r="U282" s="182" t="s">
        <v>6</v>
      </c>
      <c r="V282" s="189" t="s">
        <v>7</v>
      </c>
      <c r="W282" s="184"/>
      <c r="X282" s="185">
        <f>VLOOKUP(V282,商品价格表!B3:D2233,3,0)</f>
        <v>0</v>
      </c>
      <c r="Y282" s="183" t="s">
        <v>6</v>
      </c>
      <c r="Z282" s="183" t="s">
        <v>7</v>
      </c>
      <c r="AA282" s="184"/>
      <c r="AB282" s="192">
        <f>VLOOKUP(Z282,商品价格表!B3:D2233,3,0)</f>
        <v>0</v>
      </c>
    </row>
    <row r="283" ht="14.25" outlineLevel="5" spans="1:28">
      <c r="A283" s="174">
        <v>281</v>
      </c>
      <c r="B283" s="175"/>
      <c r="C283" s="176"/>
      <c r="D283" s="177">
        <f t="shared" si="4"/>
        <v>0</v>
      </c>
      <c r="E283" s="182" t="s">
        <v>6</v>
      </c>
      <c r="F283" s="183" t="s">
        <v>7</v>
      </c>
      <c r="G283" s="184"/>
      <c r="H283" s="185">
        <f>VLOOKUP(F283,商品价格表!B3:D223,3,0)</f>
        <v>0</v>
      </c>
      <c r="I283" s="183" t="s">
        <v>6</v>
      </c>
      <c r="J283" s="183" t="s">
        <v>7</v>
      </c>
      <c r="K283" s="184"/>
      <c r="L283" s="188">
        <f>VLOOKUP(J283,商品价格表!B3:D2233,3,0)</f>
        <v>0</v>
      </c>
      <c r="M283" s="182" t="s">
        <v>6</v>
      </c>
      <c r="N283" s="183" t="s">
        <v>7</v>
      </c>
      <c r="O283" s="184"/>
      <c r="P283" s="185">
        <f>VLOOKUP(N283,商品价格表!B3:D2233,3,0)</f>
        <v>0</v>
      </c>
      <c r="Q283" s="183" t="s">
        <v>6</v>
      </c>
      <c r="R283" s="183" t="s">
        <v>7</v>
      </c>
      <c r="S283" s="184"/>
      <c r="T283" s="188">
        <f>VLOOKUP(R283,商品价格表!B3:D2233,3,0)</f>
        <v>0</v>
      </c>
      <c r="U283" s="182" t="s">
        <v>6</v>
      </c>
      <c r="V283" s="189" t="s">
        <v>7</v>
      </c>
      <c r="W283" s="184"/>
      <c r="X283" s="185">
        <f>VLOOKUP(V283,商品价格表!B3:D2233,3,0)</f>
        <v>0</v>
      </c>
      <c r="Y283" s="183" t="s">
        <v>6</v>
      </c>
      <c r="Z283" s="183" t="s">
        <v>7</v>
      </c>
      <c r="AA283" s="184"/>
      <c r="AB283" s="192">
        <f>VLOOKUP(Z283,商品价格表!B3:D2233,3,0)</f>
        <v>0</v>
      </c>
    </row>
    <row r="284" ht="14.25" outlineLevel="5" spans="1:28">
      <c r="A284" s="174">
        <v>282</v>
      </c>
      <c r="B284" s="175"/>
      <c r="C284" s="176"/>
      <c r="D284" s="177">
        <f t="shared" si="4"/>
        <v>0</v>
      </c>
      <c r="E284" s="182" t="s">
        <v>6</v>
      </c>
      <c r="F284" s="183" t="s">
        <v>7</v>
      </c>
      <c r="G284" s="184"/>
      <c r="H284" s="185">
        <f>VLOOKUP(F284,商品价格表!B3:D223,3,0)</f>
        <v>0</v>
      </c>
      <c r="I284" s="183" t="s">
        <v>6</v>
      </c>
      <c r="J284" s="183" t="s">
        <v>7</v>
      </c>
      <c r="K284" s="184"/>
      <c r="L284" s="188">
        <f>VLOOKUP(J284,商品价格表!B3:D2233,3,0)</f>
        <v>0</v>
      </c>
      <c r="M284" s="182" t="s">
        <v>6</v>
      </c>
      <c r="N284" s="183" t="s">
        <v>7</v>
      </c>
      <c r="O284" s="184"/>
      <c r="P284" s="185">
        <f>VLOOKUP(N284,商品价格表!B3:D2233,3,0)</f>
        <v>0</v>
      </c>
      <c r="Q284" s="183" t="s">
        <v>6</v>
      </c>
      <c r="R284" s="183" t="s">
        <v>7</v>
      </c>
      <c r="S284" s="184"/>
      <c r="T284" s="188">
        <f>VLOOKUP(R284,商品价格表!B3:D2233,3,0)</f>
        <v>0</v>
      </c>
      <c r="U284" s="182" t="s">
        <v>6</v>
      </c>
      <c r="V284" s="189" t="s">
        <v>7</v>
      </c>
      <c r="W284" s="184"/>
      <c r="X284" s="185">
        <f>VLOOKUP(V284,商品价格表!B3:D2233,3,0)</f>
        <v>0</v>
      </c>
      <c r="Y284" s="183" t="s">
        <v>6</v>
      </c>
      <c r="Z284" s="183" t="s">
        <v>7</v>
      </c>
      <c r="AA284" s="184"/>
      <c r="AB284" s="192">
        <f>VLOOKUP(Z284,商品价格表!B3:D2233,3,0)</f>
        <v>0</v>
      </c>
    </row>
    <row r="285" ht="14.25" outlineLevel="5" spans="1:28">
      <c r="A285" s="174">
        <v>283</v>
      </c>
      <c r="B285" s="175"/>
      <c r="C285" s="176"/>
      <c r="D285" s="177">
        <f t="shared" si="4"/>
        <v>0</v>
      </c>
      <c r="E285" s="182" t="s">
        <v>6</v>
      </c>
      <c r="F285" s="183" t="s">
        <v>7</v>
      </c>
      <c r="G285" s="184"/>
      <c r="H285" s="185">
        <f>VLOOKUP(F285,商品价格表!B3:D223,3,0)</f>
        <v>0</v>
      </c>
      <c r="I285" s="183" t="s">
        <v>6</v>
      </c>
      <c r="J285" s="183" t="s">
        <v>7</v>
      </c>
      <c r="K285" s="184"/>
      <c r="L285" s="188">
        <f>VLOOKUP(J285,商品价格表!B3:D2233,3,0)</f>
        <v>0</v>
      </c>
      <c r="M285" s="182" t="s">
        <v>6</v>
      </c>
      <c r="N285" s="183" t="s">
        <v>7</v>
      </c>
      <c r="O285" s="184"/>
      <c r="P285" s="185">
        <f>VLOOKUP(N285,商品价格表!B3:D2233,3,0)</f>
        <v>0</v>
      </c>
      <c r="Q285" s="183" t="s">
        <v>6</v>
      </c>
      <c r="R285" s="183" t="s">
        <v>7</v>
      </c>
      <c r="S285" s="184"/>
      <c r="T285" s="188">
        <f>VLOOKUP(R285,商品价格表!B3:D2233,3,0)</f>
        <v>0</v>
      </c>
      <c r="U285" s="182" t="s">
        <v>6</v>
      </c>
      <c r="V285" s="189" t="s">
        <v>7</v>
      </c>
      <c r="W285" s="184"/>
      <c r="X285" s="185">
        <f>VLOOKUP(V285,商品价格表!B3:D2233,3,0)</f>
        <v>0</v>
      </c>
      <c r="Y285" s="183" t="s">
        <v>6</v>
      </c>
      <c r="Z285" s="183" t="s">
        <v>7</v>
      </c>
      <c r="AA285" s="184"/>
      <c r="AB285" s="192">
        <f>VLOOKUP(Z285,商品价格表!B3:D2233,3,0)</f>
        <v>0</v>
      </c>
    </row>
    <row r="286" ht="14.25" outlineLevel="5" spans="1:28">
      <c r="A286" s="174">
        <v>284</v>
      </c>
      <c r="B286" s="175"/>
      <c r="C286" s="176"/>
      <c r="D286" s="177">
        <f t="shared" si="4"/>
        <v>0</v>
      </c>
      <c r="E286" s="182" t="s">
        <v>6</v>
      </c>
      <c r="F286" s="183" t="s">
        <v>7</v>
      </c>
      <c r="G286" s="184"/>
      <c r="H286" s="185">
        <f>VLOOKUP(F286,商品价格表!B3:D223,3,0)</f>
        <v>0</v>
      </c>
      <c r="I286" s="183" t="s">
        <v>6</v>
      </c>
      <c r="J286" s="183" t="s">
        <v>7</v>
      </c>
      <c r="K286" s="184"/>
      <c r="L286" s="188">
        <f>VLOOKUP(J286,商品价格表!B3:D2233,3,0)</f>
        <v>0</v>
      </c>
      <c r="M286" s="182" t="s">
        <v>6</v>
      </c>
      <c r="N286" s="183" t="s">
        <v>7</v>
      </c>
      <c r="O286" s="184"/>
      <c r="P286" s="185">
        <f>VLOOKUP(N286,商品价格表!B3:D2233,3,0)</f>
        <v>0</v>
      </c>
      <c r="Q286" s="183" t="s">
        <v>6</v>
      </c>
      <c r="R286" s="183" t="s">
        <v>7</v>
      </c>
      <c r="S286" s="184"/>
      <c r="T286" s="188">
        <f>VLOOKUP(R286,商品价格表!B3:D2233,3,0)</f>
        <v>0</v>
      </c>
      <c r="U286" s="182" t="s">
        <v>6</v>
      </c>
      <c r="V286" s="189" t="s">
        <v>7</v>
      </c>
      <c r="W286" s="184"/>
      <c r="X286" s="185">
        <f>VLOOKUP(V286,商品价格表!B3:D2233,3,0)</f>
        <v>0</v>
      </c>
      <c r="Y286" s="183" t="s">
        <v>6</v>
      </c>
      <c r="Z286" s="183" t="s">
        <v>7</v>
      </c>
      <c r="AA286" s="184"/>
      <c r="AB286" s="192">
        <f>VLOOKUP(Z286,商品价格表!B3:D2233,3,0)</f>
        <v>0</v>
      </c>
    </row>
    <row r="287" ht="14.25" outlineLevel="5" spans="1:28">
      <c r="A287" s="174">
        <v>285</v>
      </c>
      <c r="B287" s="175"/>
      <c r="C287" s="176"/>
      <c r="D287" s="177">
        <f t="shared" si="4"/>
        <v>0</v>
      </c>
      <c r="E287" s="182" t="s">
        <v>6</v>
      </c>
      <c r="F287" s="183" t="s">
        <v>7</v>
      </c>
      <c r="G287" s="184"/>
      <c r="H287" s="185">
        <f>VLOOKUP(F287,商品价格表!B3:D223,3,0)</f>
        <v>0</v>
      </c>
      <c r="I287" s="183" t="s">
        <v>6</v>
      </c>
      <c r="J287" s="183" t="s">
        <v>7</v>
      </c>
      <c r="K287" s="184"/>
      <c r="L287" s="188">
        <f>VLOOKUP(J287,商品价格表!B3:D2233,3,0)</f>
        <v>0</v>
      </c>
      <c r="M287" s="182" t="s">
        <v>6</v>
      </c>
      <c r="N287" s="183" t="s">
        <v>7</v>
      </c>
      <c r="O287" s="184"/>
      <c r="P287" s="185">
        <f>VLOOKUP(N287,商品价格表!B3:D2233,3,0)</f>
        <v>0</v>
      </c>
      <c r="Q287" s="183" t="s">
        <v>6</v>
      </c>
      <c r="R287" s="183" t="s">
        <v>7</v>
      </c>
      <c r="S287" s="184"/>
      <c r="T287" s="188">
        <f>VLOOKUP(R287,商品价格表!B3:D2233,3,0)</f>
        <v>0</v>
      </c>
      <c r="U287" s="182" t="s">
        <v>6</v>
      </c>
      <c r="V287" s="189" t="s">
        <v>7</v>
      </c>
      <c r="W287" s="184"/>
      <c r="X287" s="185">
        <f>VLOOKUP(V287,商品价格表!B3:D2233,3,0)</f>
        <v>0</v>
      </c>
      <c r="Y287" s="183" t="s">
        <v>6</v>
      </c>
      <c r="Z287" s="183" t="s">
        <v>7</v>
      </c>
      <c r="AA287" s="184"/>
      <c r="AB287" s="192">
        <f>VLOOKUP(Z287,商品价格表!B3:D2233,3,0)</f>
        <v>0</v>
      </c>
    </row>
    <row r="288" ht="14.25" outlineLevel="5" spans="1:28">
      <c r="A288" s="174">
        <v>286</v>
      </c>
      <c r="B288" s="175"/>
      <c r="C288" s="176"/>
      <c r="D288" s="177">
        <f t="shared" si="4"/>
        <v>0</v>
      </c>
      <c r="E288" s="182" t="s">
        <v>6</v>
      </c>
      <c r="F288" s="183" t="s">
        <v>7</v>
      </c>
      <c r="G288" s="184"/>
      <c r="H288" s="185">
        <f>VLOOKUP(F288,商品价格表!B3:D223,3,0)</f>
        <v>0</v>
      </c>
      <c r="I288" s="183" t="s">
        <v>6</v>
      </c>
      <c r="J288" s="183" t="s">
        <v>7</v>
      </c>
      <c r="K288" s="184"/>
      <c r="L288" s="188">
        <f>VLOOKUP(J288,商品价格表!B3:D2233,3,0)</f>
        <v>0</v>
      </c>
      <c r="M288" s="182" t="s">
        <v>6</v>
      </c>
      <c r="N288" s="183" t="s">
        <v>7</v>
      </c>
      <c r="O288" s="184"/>
      <c r="P288" s="185">
        <f>VLOOKUP(N288,商品价格表!B3:D2233,3,0)</f>
        <v>0</v>
      </c>
      <c r="Q288" s="183" t="s">
        <v>6</v>
      </c>
      <c r="R288" s="183" t="s">
        <v>7</v>
      </c>
      <c r="S288" s="184"/>
      <c r="T288" s="188">
        <f>VLOOKUP(R288,商品价格表!B3:D2233,3,0)</f>
        <v>0</v>
      </c>
      <c r="U288" s="182" t="s">
        <v>6</v>
      </c>
      <c r="V288" s="189" t="s">
        <v>7</v>
      </c>
      <c r="W288" s="184"/>
      <c r="X288" s="185">
        <f>VLOOKUP(V288,商品价格表!B3:D2233,3,0)</f>
        <v>0</v>
      </c>
      <c r="Y288" s="183" t="s">
        <v>6</v>
      </c>
      <c r="Z288" s="183" t="s">
        <v>7</v>
      </c>
      <c r="AA288" s="184"/>
      <c r="AB288" s="192">
        <f>VLOOKUP(Z288,商品价格表!B3:D2233,3,0)</f>
        <v>0</v>
      </c>
    </row>
    <row r="289" ht="14.25" outlineLevel="5" spans="1:28">
      <c r="A289" s="174">
        <v>287</v>
      </c>
      <c r="B289" s="175"/>
      <c r="C289" s="176"/>
      <c r="D289" s="177">
        <f t="shared" si="4"/>
        <v>0</v>
      </c>
      <c r="E289" s="182" t="s">
        <v>6</v>
      </c>
      <c r="F289" s="183" t="s">
        <v>7</v>
      </c>
      <c r="G289" s="184"/>
      <c r="H289" s="185">
        <f>VLOOKUP(F289,商品价格表!B3:D223,3,0)</f>
        <v>0</v>
      </c>
      <c r="I289" s="183" t="s">
        <v>6</v>
      </c>
      <c r="J289" s="183" t="s">
        <v>7</v>
      </c>
      <c r="K289" s="184"/>
      <c r="L289" s="188">
        <f>VLOOKUP(J289,商品价格表!B3:D2233,3,0)</f>
        <v>0</v>
      </c>
      <c r="M289" s="182" t="s">
        <v>6</v>
      </c>
      <c r="N289" s="183" t="s">
        <v>7</v>
      </c>
      <c r="O289" s="184"/>
      <c r="P289" s="185">
        <f>VLOOKUP(N289,商品价格表!B3:D2233,3,0)</f>
        <v>0</v>
      </c>
      <c r="Q289" s="183" t="s">
        <v>6</v>
      </c>
      <c r="R289" s="183" t="s">
        <v>7</v>
      </c>
      <c r="S289" s="184"/>
      <c r="T289" s="188">
        <f>VLOOKUP(R289,商品价格表!B3:D2233,3,0)</f>
        <v>0</v>
      </c>
      <c r="U289" s="182" t="s">
        <v>6</v>
      </c>
      <c r="V289" s="189" t="s">
        <v>7</v>
      </c>
      <c r="W289" s="184"/>
      <c r="X289" s="185">
        <f>VLOOKUP(V289,商品价格表!B3:D2233,3,0)</f>
        <v>0</v>
      </c>
      <c r="Y289" s="183" t="s">
        <v>6</v>
      </c>
      <c r="Z289" s="183" t="s">
        <v>7</v>
      </c>
      <c r="AA289" s="184"/>
      <c r="AB289" s="192">
        <f>VLOOKUP(Z289,商品价格表!B3:D2233,3,0)</f>
        <v>0</v>
      </c>
    </row>
    <row r="290" ht="14.25" outlineLevel="5" spans="1:28">
      <c r="A290" s="174">
        <v>288</v>
      </c>
      <c r="B290" s="175"/>
      <c r="C290" s="176"/>
      <c r="D290" s="177">
        <f t="shared" si="4"/>
        <v>0</v>
      </c>
      <c r="E290" s="182" t="s">
        <v>6</v>
      </c>
      <c r="F290" s="183" t="s">
        <v>7</v>
      </c>
      <c r="G290" s="184"/>
      <c r="H290" s="185">
        <f>VLOOKUP(F290,商品价格表!B3:D223,3,0)</f>
        <v>0</v>
      </c>
      <c r="I290" s="183" t="s">
        <v>6</v>
      </c>
      <c r="J290" s="183" t="s">
        <v>7</v>
      </c>
      <c r="K290" s="184"/>
      <c r="L290" s="188">
        <f>VLOOKUP(J290,商品价格表!B3:D2233,3,0)</f>
        <v>0</v>
      </c>
      <c r="M290" s="182" t="s">
        <v>6</v>
      </c>
      <c r="N290" s="183" t="s">
        <v>7</v>
      </c>
      <c r="O290" s="184"/>
      <c r="P290" s="185">
        <f>VLOOKUP(N290,商品价格表!B3:D2233,3,0)</f>
        <v>0</v>
      </c>
      <c r="Q290" s="183" t="s">
        <v>6</v>
      </c>
      <c r="R290" s="183" t="s">
        <v>7</v>
      </c>
      <c r="S290" s="184"/>
      <c r="T290" s="188">
        <f>VLOOKUP(R290,商品价格表!B3:D2233,3,0)</f>
        <v>0</v>
      </c>
      <c r="U290" s="182" t="s">
        <v>6</v>
      </c>
      <c r="V290" s="189" t="s">
        <v>7</v>
      </c>
      <c r="W290" s="184"/>
      <c r="X290" s="185">
        <f>VLOOKUP(V290,商品价格表!B3:D2233,3,0)</f>
        <v>0</v>
      </c>
      <c r="Y290" s="183" t="s">
        <v>6</v>
      </c>
      <c r="Z290" s="183" t="s">
        <v>7</v>
      </c>
      <c r="AA290" s="184"/>
      <c r="AB290" s="192">
        <f>VLOOKUP(Z290,商品价格表!B3:D2233,3,0)</f>
        <v>0</v>
      </c>
    </row>
    <row r="291" ht="14.25" outlineLevel="5" spans="1:28">
      <c r="A291" s="174">
        <v>289</v>
      </c>
      <c r="B291" s="175"/>
      <c r="C291" s="176"/>
      <c r="D291" s="177">
        <f t="shared" si="4"/>
        <v>0</v>
      </c>
      <c r="E291" s="182" t="s">
        <v>6</v>
      </c>
      <c r="F291" s="183" t="s">
        <v>7</v>
      </c>
      <c r="G291" s="184"/>
      <c r="H291" s="185">
        <f>VLOOKUP(F291,商品价格表!B3:D223,3,0)</f>
        <v>0</v>
      </c>
      <c r="I291" s="183" t="s">
        <v>6</v>
      </c>
      <c r="J291" s="183" t="s">
        <v>7</v>
      </c>
      <c r="K291" s="184"/>
      <c r="L291" s="188">
        <f>VLOOKUP(J291,商品价格表!B3:D2233,3,0)</f>
        <v>0</v>
      </c>
      <c r="M291" s="182" t="s">
        <v>6</v>
      </c>
      <c r="N291" s="183" t="s">
        <v>7</v>
      </c>
      <c r="O291" s="184"/>
      <c r="P291" s="185">
        <f>VLOOKUP(N291,商品价格表!B3:D2233,3,0)</f>
        <v>0</v>
      </c>
      <c r="Q291" s="183" t="s">
        <v>6</v>
      </c>
      <c r="R291" s="183" t="s">
        <v>7</v>
      </c>
      <c r="S291" s="184"/>
      <c r="T291" s="188">
        <f>VLOOKUP(R291,商品价格表!B3:D2233,3,0)</f>
        <v>0</v>
      </c>
      <c r="U291" s="182" t="s">
        <v>6</v>
      </c>
      <c r="V291" s="189" t="s">
        <v>7</v>
      </c>
      <c r="W291" s="184"/>
      <c r="X291" s="185">
        <f>VLOOKUP(V291,商品价格表!B3:D2233,3,0)</f>
        <v>0</v>
      </c>
      <c r="Y291" s="183" t="s">
        <v>6</v>
      </c>
      <c r="Z291" s="183" t="s">
        <v>7</v>
      </c>
      <c r="AA291" s="184"/>
      <c r="AB291" s="192">
        <f>VLOOKUP(Z291,商品价格表!B3:D2233,3,0)</f>
        <v>0</v>
      </c>
    </row>
    <row r="292" ht="14.25" outlineLevel="5" spans="1:28">
      <c r="A292" s="174">
        <v>290</v>
      </c>
      <c r="B292" s="175"/>
      <c r="C292" s="176"/>
      <c r="D292" s="177">
        <f t="shared" si="4"/>
        <v>0</v>
      </c>
      <c r="E292" s="182" t="s">
        <v>6</v>
      </c>
      <c r="F292" s="183" t="s">
        <v>7</v>
      </c>
      <c r="G292" s="184"/>
      <c r="H292" s="185">
        <f>VLOOKUP(F292,商品价格表!B3:D223,3,0)</f>
        <v>0</v>
      </c>
      <c r="I292" s="183" t="s">
        <v>6</v>
      </c>
      <c r="J292" s="183" t="s">
        <v>7</v>
      </c>
      <c r="K292" s="184"/>
      <c r="L292" s="188">
        <f>VLOOKUP(J292,商品价格表!B3:D2233,3,0)</f>
        <v>0</v>
      </c>
      <c r="M292" s="182" t="s">
        <v>6</v>
      </c>
      <c r="N292" s="183" t="s">
        <v>7</v>
      </c>
      <c r="O292" s="184"/>
      <c r="P292" s="185">
        <f>VLOOKUP(N292,商品价格表!B3:D2233,3,0)</f>
        <v>0</v>
      </c>
      <c r="Q292" s="183" t="s">
        <v>6</v>
      </c>
      <c r="R292" s="183" t="s">
        <v>7</v>
      </c>
      <c r="S292" s="184"/>
      <c r="T292" s="188">
        <f>VLOOKUP(R292,商品价格表!B3:D2233,3,0)</f>
        <v>0</v>
      </c>
      <c r="U292" s="182" t="s">
        <v>6</v>
      </c>
      <c r="V292" s="189" t="s">
        <v>7</v>
      </c>
      <c r="W292" s="184"/>
      <c r="X292" s="185">
        <f>VLOOKUP(V292,商品价格表!B3:D2233,3,0)</f>
        <v>0</v>
      </c>
      <c r="Y292" s="183" t="s">
        <v>6</v>
      </c>
      <c r="Z292" s="183" t="s">
        <v>7</v>
      </c>
      <c r="AA292" s="184"/>
      <c r="AB292" s="192">
        <f>VLOOKUP(Z292,商品价格表!B3:D2233,3,0)</f>
        <v>0</v>
      </c>
    </row>
    <row r="293" ht="14.25" outlineLevel="5" spans="1:28">
      <c r="A293" s="174">
        <v>291</v>
      </c>
      <c r="B293" s="175"/>
      <c r="C293" s="176"/>
      <c r="D293" s="177">
        <f t="shared" si="4"/>
        <v>0</v>
      </c>
      <c r="E293" s="182" t="s">
        <v>6</v>
      </c>
      <c r="F293" s="183" t="s">
        <v>7</v>
      </c>
      <c r="G293" s="184"/>
      <c r="H293" s="185">
        <f>VLOOKUP(F293,商品价格表!B3:D223,3,0)</f>
        <v>0</v>
      </c>
      <c r="I293" s="183" t="s">
        <v>6</v>
      </c>
      <c r="J293" s="183" t="s">
        <v>7</v>
      </c>
      <c r="K293" s="184"/>
      <c r="L293" s="188">
        <f>VLOOKUP(J293,商品价格表!B3:D2233,3,0)</f>
        <v>0</v>
      </c>
      <c r="M293" s="182" t="s">
        <v>6</v>
      </c>
      <c r="N293" s="183" t="s">
        <v>7</v>
      </c>
      <c r="O293" s="184"/>
      <c r="P293" s="185">
        <f>VLOOKUP(N293,商品价格表!B3:D2233,3,0)</f>
        <v>0</v>
      </c>
      <c r="Q293" s="183" t="s">
        <v>6</v>
      </c>
      <c r="R293" s="183" t="s">
        <v>7</v>
      </c>
      <c r="S293" s="184"/>
      <c r="T293" s="188">
        <f>VLOOKUP(R293,商品价格表!B3:D2233,3,0)</f>
        <v>0</v>
      </c>
      <c r="U293" s="182" t="s">
        <v>6</v>
      </c>
      <c r="V293" s="189" t="s">
        <v>7</v>
      </c>
      <c r="W293" s="184"/>
      <c r="X293" s="185">
        <f>VLOOKUP(V293,商品价格表!B3:D2233,3,0)</f>
        <v>0</v>
      </c>
      <c r="Y293" s="183" t="s">
        <v>6</v>
      </c>
      <c r="Z293" s="183" t="s">
        <v>7</v>
      </c>
      <c r="AA293" s="184"/>
      <c r="AB293" s="192">
        <f>VLOOKUP(Z293,商品价格表!B3:D2233,3,0)</f>
        <v>0</v>
      </c>
    </row>
    <row r="294" ht="14.25" outlineLevel="5" spans="1:28">
      <c r="A294" s="174">
        <v>292</v>
      </c>
      <c r="B294" s="175"/>
      <c r="C294" s="176"/>
      <c r="D294" s="177">
        <f t="shared" si="4"/>
        <v>0</v>
      </c>
      <c r="E294" s="182" t="s">
        <v>6</v>
      </c>
      <c r="F294" s="183" t="s">
        <v>7</v>
      </c>
      <c r="G294" s="184"/>
      <c r="H294" s="185">
        <f>VLOOKUP(F294,商品价格表!B3:D223,3,0)</f>
        <v>0</v>
      </c>
      <c r="I294" s="183" t="s">
        <v>6</v>
      </c>
      <c r="J294" s="183" t="s">
        <v>7</v>
      </c>
      <c r="K294" s="184"/>
      <c r="L294" s="188">
        <f>VLOOKUP(J294,商品价格表!B3:D2233,3,0)</f>
        <v>0</v>
      </c>
      <c r="M294" s="182" t="s">
        <v>6</v>
      </c>
      <c r="N294" s="183" t="s">
        <v>7</v>
      </c>
      <c r="O294" s="184"/>
      <c r="P294" s="185">
        <f>VLOOKUP(N294,商品价格表!B3:D2233,3,0)</f>
        <v>0</v>
      </c>
      <c r="Q294" s="183" t="s">
        <v>6</v>
      </c>
      <c r="R294" s="183" t="s">
        <v>7</v>
      </c>
      <c r="S294" s="184"/>
      <c r="T294" s="188">
        <f>VLOOKUP(R294,商品价格表!B3:D2233,3,0)</f>
        <v>0</v>
      </c>
      <c r="U294" s="182" t="s">
        <v>6</v>
      </c>
      <c r="V294" s="189" t="s">
        <v>7</v>
      </c>
      <c r="W294" s="184"/>
      <c r="X294" s="185">
        <f>VLOOKUP(V294,商品价格表!B3:D2233,3,0)</f>
        <v>0</v>
      </c>
      <c r="Y294" s="183" t="s">
        <v>6</v>
      </c>
      <c r="Z294" s="183" t="s">
        <v>7</v>
      </c>
      <c r="AA294" s="184"/>
      <c r="AB294" s="192">
        <f>VLOOKUP(Z294,商品价格表!B3:D2233,3,0)</f>
        <v>0</v>
      </c>
    </row>
    <row r="295" ht="14.25" outlineLevel="5" spans="1:28">
      <c r="A295" s="174">
        <v>293</v>
      </c>
      <c r="B295" s="175"/>
      <c r="C295" s="176"/>
      <c r="D295" s="177">
        <f t="shared" si="4"/>
        <v>0</v>
      </c>
      <c r="E295" s="182" t="s">
        <v>6</v>
      </c>
      <c r="F295" s="183" t="s">
        <v>7</v>
      </c>
      <c r="G295" s="184"/>
      <c r="H295" s="185">
        <f>VLOOKUP(F295,商品价格表!B3:D223,3,0)</f>
        <v>0</v>
      </c>
      <c r="I295" s="183" t="s">
        <v>6</v>
      </c>
      <c r="J295" s="183" t="s">
        <v>7</v>
      </c>
      <c r="K295" s="184"/>
      <c r="L295" s="188">
        <f>VLOOKUP(J295,商品价格表!B3:D2233,3,0)</f>
        <v>0</v>
      </c>
      <c r="M295" s="182" t="s">
        <v>6</v>
      </c>
      <c r="N295" s="183" t="s">
        <v>7</v>
      </c>
      <c r="O295" s="184"/>
      <c r="P295" s="185">
        <f>VLOOKUP(N295,商品价格表!B3:D2233,3,0)</f>
        <v>0</v>
      </c>
      <c r="Q295" s="183" t="s">
        <v>6</v>
      </c>
      <c r="R295" s="183" t="s">
        <v>7</v>
      </c>
      <c r="S295" s="184"/>
      <c r="T295" s="188">
        <f>VLOOKUP(R295,商品价格表!B3:D2233,3,0)</f>
        <v>0</v>
      </c>
      <c r="U295" s="182" t="s">
        <v>6</v>
      </c>
      <c r="V295" s="189" t="s">
        <v>7</v>
      </c>
      <c r="W295" s="184"/>
      <c r="X295" s="185">
        <f>VLOOKUP(V295,商品价格表!B3:D2233,3,0)</f>
        <v>0</v>
      </c>
      <c r="Y295" s="183" t="s">
        <v>6</v>
      </c>
      <c r="Z295" s="183" t="s">
        <v>7</v>
      </c>
      <c r="AA295" s="184"/>
      <c r="AB295" s="192">
        <f>VLOOKUP(Z295,商品价格表!B3:D2233,3,0)</f>
        <v>0</v>
      </c>
    </row>
    <row r="296" ht="14.25" outlineLevel="5" spans="1:28">
      <c r="A296" s="174">
        <v>294</v>
      </c>
      <c r="B296" s="175"/>
      <c r="C296" s="176"/>
      <c r="D296" s="177">
        <f t="shared" si="4"/>
        <v>0</v>
      </c>
      <c r="E296" s="182" t="s">
        <v>6</v>
      </c>
      <c r="F296" s="183" t="s">
        <v>7</v>
      </c>
      <c r="G296" s="184"/>
      <c r="H296" s="185">
        <f>VLOOKUP(F296,商品价格表!B3:D223,3,0)</f>
        <v>0</v>
      </c>
      <c r="I296" s="183" t="s">
        <v>6</v>
      </c>
      <c r="J296" s="183" t="s">
        <v>7</v>
      </c>
      <c r="K296" s="184"/>
      <c r="L296" s="188">
        <f>VLOOKUP(J296,商品价格表!B3:D2233,3,0)</f>
        <v>0</v>
      </c>
      <c r="M296" s="182" t="s">
        <v>6</v>
      </c>
      <c r="N296" s="183" t="s">
        <v>7</v>
      </c>
      <c r="O296" s="184"/>
      <c r="P296" s="185">
        <f>VLOOKUP(N296,商品价格表!B3:D2233,3,0)</f>
        <v>0</v>
      </c>
      <c r="Q296" s="183" t="s">
        <v>6</v>
      </c>
      <c r="R296" s="183" t="s">
        <v>7</v>
      </c>
      <c r="S296" s="184"/>
      <c r="T296" s="188">
        <f>VLOOKUP(R296,商品价格表!B3:D2233,3,0)</f>
        <v>0</v>
      </c>
      <c r="U296" s="182" t="s">
        <v>6</v>
      </c>
      <c r="V296" s="189" t="s">
        <v>7</v>
      </c>
      <c r="W296" s="184"/>
      <c r="X296" s="185">
        <f>VLOOKUP(V296,商品价格表!B3:D2233,3,0)</f>
        <v>0</v>
      </c>
      <c r="Y296" s="183" t="s">
        <v>6</v>
      </c>
      <c r="Z296" s="183" t="s">
        <v>7</v>
      </c>
      <c r="AA296" s="184"/>
      <c r="AB296" s="192">
        <f>VLOOKUP(Z296,商品价格表!B3:D2233,3,0)</f>
        <v>0</v>
      </c>
    </row>
    <row r="297" ht="14.25" outlineLevel="5" spans="1:28">
      <c r="A297" s="174">
        <v>295</v>
      </c>
      <c r="B297" s="175"/>
      <c r="C297" s="176"/>
      <c r="D297" s="177">
        <f t="shared" si="4"/>
        <v>0</v>
      </c>
      <c r="E297" s="182" t="s">
        <v>6</v>
      </c>
      <c r="F297" s="183" t="s">
        <v>7</v>
      </c>
      <c r="G297" s="184"/>
      <c r="H297" s="185">
        <f>VLOOKUP(F297,商品价格表!B3:D223,3,0)</f>
        <v>0</v>
      </c>
      <c r="I297" s="183" t="s">
        <v>6</v>
      </c>
      <c r="J297" s="183" t="s">
        <v>7</v>
      </c>
      <c r="K297" s="184"/>
      <c r="L297" s="188">
        <f>VLOOKUP(J297,商品价格表!B3:D2233,3,0)</f>
        <v>0</v>
      </c>
      <c r="M297" s="182" t="s">
        <v>6</v>
      </c>
      <c r="N297" s="183" t="s">
        <v>7</v>
      </c>
      <c r="O297" s="184"/>
      <c r="P297" s="185">
        <f>VLOOKUP(N297,商品价格表!B3:D2233,3,0)</f>
        <v>0</v>
      </c>
      <c r="Q297" s="183" t="s">
        <v>6</v>
      </c>
      <c r="R297" s="183" t="s">
        <v>7</v>
      </c>
      <c r="S297" s="184"/>
      <c r="T297" s="188">
        <f>VLOOKUP(R297,商品价格表!B3:D2233,3,0)</f>
        <v>0</v>
      </c>
      <c r="U297" s="182" t="s">
        <v>6</v>
      </c>
      <c r="V297" s="189" t="s">
        <v>7</v>
      </c>
      <c r="W297" s="184"/>
      <c r="X297" s="185">
        <f>VLOOKUP(V297,商品价格表!B3:D2233,3,0)</f>
        <v>0</v>
      </c>
      <c r="Y297" s="183" t="s">
        <v>6</v>
      </c>
      <c r="Z297" s="183" t="s">
        <v>7</v>
      </c>
      <c r="AA297" s="184"/>
      <c r="AB297" s="192">
        <f>VLOOKUP(Z297,商品价格表!B3:D2233,3,0)</f>
        <v>0</v>
      </c>
    </row>
    <row r="298" ht="14.25" outlineLevel="5" spans="1:28">
      <c r="A298" s="174">
        <v>296</v>
      </c>
      <c r="B298" s="175"/>
      <c r="C298" s="176"/>
      <c r="D298" s="177">
        <f t="shared" si="4"/>
        <v>0</v>
      </c>
      <c r="E298" s="182" t="s">
        <v>6</v>
      </c>
      <c r="F298" s="183" t="s">
        <v>7</v>
      </c>
      <c r="G298" s="184"/>
      <c r="H298" s="185">
        <f>VLOOKUP(F298,商品价格表!B3:D223,3,0)</f>
        <v>0</v>
      </c>
      <c r="I298" s="183" t="s">
        <v>6</v>
      </c>
      <c r="J298" s="183" t="s">
        <v>7</v>
      </c>
      <c r="K298" s="184"/>
      <c r="L298" s="188">
        <f>VLOOKUP(J298,商品价格表!B3:D2233,3,0)</f>
        <v>0</v>
      </c>
      <c r="M298" s="182" t="s">
        <v>6</v>
      </c>
      <c r="N298" s="183" t="s">
        <v>7</v>
      </c>
      <c r="O298" s="184"/>
      <c r="P298" s="185">
        <f>VLOOKUP(N298,商品价格表!B3:D2233,3,0)</f>
        <v>0</v>
      </c>
      <c r="Q298" s="183" t="s">
        <v>6</v>
      </c>
      <c r="R298" s="183" t="s">
        <v>7</v>
      </c>
      <c r="S298" s="184"/>
      <c r="T298" s="188">
        <f>VLOOKUP(R298,商品价格表!B3:D2233,3,0)</f>
        <v>0</v>
      </c>
      <c r="U298" s="182" t="s">
        <v>6</v>
      </c>
      <c r="V298" s="189" t="s">
        <v>7</v>
      </c>
      <c r="W298" s="184"/>
      <c r="X298" s="185">
        <f>VLOOKUP(V298,商品价格表!B3:D2233,3,0)</f>
        <v>0</v>
      </c>
      <c r="Y298" s="183" t="s">
        <v>6</v>
      </c>
      <c r="Z298" s="183" t="s">
        <v>7</v>
      </c>
      <c r="AA298" s="184"/>
      <c r="AB298" s="192">
        <f>VLOOKUP(Z298,商品价格表!B3:D2233,3,0)</f>
        <v>0</v>
      </c>
    </row>
    <row r="299" ht="14.25" outlineLevel="5" spans="1:28">
      <c r="A299" s="174">
        <v>297</v>
      </c>
      <c r="B299" s="175"/>
      <c r="C299" s="176"/>
      <c r="D299" s="177">
        <f t="shared" si="4"/>
        <v>0</v>
      </c>
      <c r="E299" s="182" t="s">
        <v>6</v>
      </c>
      <c r="F299" s="183" t="s">
        <v>7</v>
      </c>
      <c r="G299" s="184"/>
      <c r="H299" s="185">
        <f>VLOOKUP(F299,商品价格表!B3:D223,3,0)</f>
        <v>0</v>
      </c>
      <c r="I299" s="183" t="s">
        <v>6</v>
      </c>
      <c r="J299" s="183" t="s">
        <v>7</v>
      </c>
      <c r="K299" s="184"/>
      <c r="L299" s="188">
        <f>VLOOKUP(J299,商品价格表!B3:D2233,3,0)</f>
        <v>0</v>
      </c>
      <c r="M299" s="182" t="s">
        <v>6</v>
      </c>
      <c r="N299" s="183" t="s">
        <v>7</v>
      </c>
      <c r="O299" s="184"/>
      <c r="P299" s="185">
        <f>VLOOKUP(N299,商品价格表!B3:D2233,3,0)</f>
        <v>0</v>
      </c>
      <c r="Q299" s="183" t="s">
        <v>6</v>
      </c>
      <c r="R299" s="183" t="s">
        <v>7</v>
      </c>
      <c r="S299" s="184"/>
      <c r="T299" s="188">
        <f>VLOOKUP(R299,商品价格表!B3:D2233,3,0)</f>
        <v>0</v>
      </c>
      <c r="U299" s="182" t="s">
        <v>6</v>
      </c>
      <c r="V299" s="189" t="s">
        <v>7</v>
      </c>
      <c r="W299" s="184"/>
      <c r="X299" s="185">
        <f>VLOOKUP(V299,商品价格表!B3:D2233,3,0)</f>
        <v>0</v>
      </c>
      <c r="Y299" s="183" t="s">
        <v>6</v>
      </c>
      <c r="Z299" s="183" t="s">
        <v>7</v>
      </c>
      <c r="AA299" s="184"/>
      <c r="AB299" s="192">
        <f>VLOOKUP(Z299,商品价格表!B3:D2233,3,0)</f>
        <v>0</v>
      </c>
    </row>
    <row r="300" ht="14.25" outlineLevel="5" spans="1:28">
      <c r="A300" s="174">
        <v>298</v>
      </c>
      <c r="B300" s="175"/>
      <c r="C300" s="176"/>
      <c r="D300" s="177">
        <f t="shared" si="4"/>
        <v>0</v>
      </c>
      <c r="E300" s="182" t="s">
        <v>6</v>
      </c>
      <c r="F300" s="183" t="s">
        <v>7</v>
      </c>
      <c r="G300" s="184"/>
      <c r="H300" s="185">
        <f>VLOOKUP(F300,商品价格表!B3:D223,3,0)</f>
        <v>0</v>
      </c>
      <c r="I300" s="183" t="s">
        <v>6</v>
      </c>
      <c r="J300" s="183" t="s">
        <v>7</v>
      </c>
      <c r="K300" s="184"/>
      <c r="L300" s="188">
        <f>VLOOKUP(J300,商品价格表!B3:D2233,3,0)</f>
        <v>0</v>
      </c>
      <c r="M300" s="182" t="s">
        <v>6</v>
      </c>
      <c r="N300" s="183" t="s">
        <v>7</v>
      </c>
      <c r="O300" s="184"/>
      <c r="P300" s="185">
        <f>VLOOKUP(N300,商品价格表!B3:D2233,3,0)</f>
        <v>0</v>
      </c>
      <c r="Q300" s="183" t="s">
        <v>6</v>
      </c>
      <c r="R300" s="183" t="s">
        <v>7</v>
      </c>
      <c r="S300" s="184"/>
      <c r="T300" s="188">
        <f>VLOOKUP(R300,商品价格表!B3:D2233,3,0)</f>
        <v>0</v>
      </c>
      <c r="U300" s="182" t="s">
        <v>6</v>
      </c>
      <c r="V300" s="189" t="s">
        <v>7</v>
      </c>
      <c r="W300" s="184"/>
      <c r="X300" s="185">
        <f>VLOOKUP(V300,商品价格表!B3:D2233,3,0)</f>
        <v>0</v>
      </c>
      <c r="Y300" s="183" t="s">
        <v>6</v>
      </c>
      <c r="Z300" s="183" t="s">
        <v>7</v>
      </c>
      <c r="AA300" s="184"/>
      <c r="AB300" s="192">
        <f>VLOOKUP(Z300,商品价格表!B3:D2233,3,0)</f>
        <v>0</v>
      </c>
    </row>
    <row r="301" ht="14.25" outlineLevel="5" spans="1:28">
      <c r="A301" s="174">
        <v>299</v>
      </c>
      <c r="B301" s="175"/>
      <c r="C301" s="176"/>
      <c r="D301" s="177">
        <f t="shared" si="4"/>
        <v>0</v>
      </c>
      <c r="E301" s="182" t="s">
        <v>6</v>
      </c>
      <c r="F301" s="183" t="s">
        <v>7</v>
      </c>
      <c r="G301" s="184"/>
      <c r="H301" s="185">
        <f>VLOOKUP(F301,商品价格表!B3:D223,3,0)</f>
        <v>0</v>
      </c>
      <c r="I301" s="183" t="s">
        <v>6</v>
      </c>
      <c r="J301" s="183" t="s">
        <v>7</v>
      </c>
      <c r="K301" s="184"/>
      <c r="L301" s="188">
        <f>VLOOKUP(J301,商品价格表!B3:D2233,3,0)</f>
        <v>0</v>
      </c>
      <c r="M301" s="182" t="s">
        <v>6</v>
      </c>
      <c r="N301" s="183" t="s">
        <v>7</v>
      </c>
      <c r="O301" s="184"/>
      <c r="P301" s="185">
        <f>VLOOKUP(N301,商品价格表!B3:D2233,3,0)</f>
        <v>0</v>
      </c>
      <c r="Q301" s="183" t="s">
        <v>6</v>
      </c>
      <c r="R301" s="183" t="s">
        <v>7</v>
      </c>
      <c r="S301" s="184"/>
      <c r="T301" s="188">
        <f>VLOOKUP(R301,商品价格表!B3:D2233,3,0)</f>
        <v>0</v>
      </c>
      <c r="U301" s="182" t="s">
        <v>6</v>
      </c>
      <c r="V301" s="189" t="s">
        <v>7</v>
      </c>
      <c r="W301" s="184"/>
      <c r="X301" s="185">
        <f>VLOOKUP(V301,商品价格表!B3:D2233,3,0)</f>
        <v>0</v>
      </c>
      <c r="Y301" s="183" t="s">
        <v>6</v>
      </c>
      <c r="Z301" s="183" t="s">
        <v>7</v>
      </c>
      <c r="AA301" s="184"/>
      <c r="AB301" s="192">
        <f>VLOOKUP(Z301,商品价格表!B3:D2233,3,0)</f>
        <v>0</v>
      </c>
    </row>
    <row r="302" ht="15" outlineLevel="5" spans="1:28">
      <c r="A302" s="174">
        <v>300</v>
      </c>
      <c r="B302" s="175"/>
      <c r="C302" s="176"/>
      <c r="D302" s="177">
        <f t="shared" si="4"/>
        <v>0</v>
      </c>
      <c r="E302" s="193" t="s">
        <v>6</v>
      </c>
      <c r="F302" s="194" t="s">
        <v>7</v>
      </c>
      <c r="G302" s="195"/>
      <c r="H302" s="196">
        <f>VLOOKUP(F302,商品价格表!B3:D223,3,0)</f>
        <v>0</v>
      </c>
      <c r="I302" s="194" t="s">
        <v>6</v>
      </c>
      <c r="J302" s="194" t="s">
        <v>7</v>
      </c>
      <c r="K302" s="195"/>
      <c r="L302" s="197">
        <f>VLOOKUP(J302,商品价格表!B3:D2233,3,0)</f>
        <v>0</v>
      </c>
      <c r="M302" s="193" t="s">
        <v>6</v>
      </c>
      <c r="N302" s="194" t="s">
        <v>7</v>
      </c>
      <c r="O302" s="195"/>
      <c r="P302" s="196">
        <f>VLOOKUP(N302,商品价格表!B3:D2233,3,0)</f>
        <v>0</v>
      </c>
      <c r="Q302" s="194" t="s">
        <v>6</v>
      </c>
      <c r="R302" s="194" t="s">
        <v>7</v>
      </c>
      <c r="S302" s="195"/>
      <c r="T302" s="197">
        <f>VLOOKUP(R302,商品价格表!B3:D2233,3,0)</f>
        <v>0</v>
      </c>
      <c r="U302" s="193" t="s">
        <v>6</v>
      </c>
      <c r="V302" s="194" t="s">
        <v>7</v>
      </c>
      <c r="W302" s="195"/>
      <c r="X302" s="196">
        <f>VLOOKUP(V302,商品价格表!B3:D2233,3,0)</f>
        <v>0</v>
      </c>
      <c r="Y302" s="194" t="s">
        <v>6</v>
      </c>
      <c r="Z302" s="194" t="s">
        <v>7</v>
      </c>
      <c r="AA302" s="195"/>
      <c r="AB302" s="198">
        <f>VLOOKUP(Z302,商品价格表!B3:D2233,3,0)</f>
        <v>0</v>
      </c>
    </row>
    <row r="303" ht="14.25"/>
  </sheetData>
  <mergeCells count="9">
    <mergeCell ref="C1:D1"/>
    <mergeCell ref="E1:F1"/>
    <mergeCell ref="G1:AB1"/>
    <mergeCell ref="E2:F2"/>
    <mergeCell ref="I2:J2"/>
    <mergeCell ref="M2:N2"/>
    <mergeCell ref="Q2:R2"/>
    <mergeCell ref="U2:V2"/>
    <mergeCell ref="Y2:Z2"/>
  </mergeCells>
  <dataValidations count="7">
    <dataValidation type="list" allowBlank="1" showInputMessage="1" showErrorMessage="1" sqref="F3 F4 F5 F6 F13 F14 F15 F16 F17 F18 F35 F36 F37 F38 F43 F44 F7:F8 F9:F10 F11:F12 F19:F20 F21:F22 F23:F24 F25:F26 F27:F28 F29:F30 F31:F32 F33:F34 F39:F40 F41:F42 F45:F46 F47:F48 F49:F50 F51:F52 F53:F54 F55:F56 F57:F58 F59:F60 F61:F62 F63:F64 F65:F66 F67:F68 F69:F70 F71:F72 F73:F74 F75:F76 F77:F78 F79:F80 F81:F82 F83:F84 F85:F86 F87:F88 F89:F90 F91:F92 F93:F94 F95:F96 F97:F98 F99:F100 F101:F102 F103:F104 F105:F106 F107:F108 F109:F110 F111:F112 F113:F114 F115:F116 F117:F118 F119:F120 F121:F122 F123:F124 F125:F126 F127:F128 F129:F130 F131:F132 F133:F134 F135:F136 F137:F138 F139:F140 F141:F142 F143:F144 F145:F146 F147:F148 F149:F150 F151:F152 F153:F154 F155:F156 F157:F158 F159:F160 F161:F162 F163:F164 F165:F166 F167:F168 F169:F170 F171:F172 F173:F174 F175:F176 F177:F178 F179:F180 F181:F182 F183:F184 F185:F186 F187:F188 F189:F190 F191:F192 F193:F194 F195:F196 F197:F198 F199:F200 F201:F202 F203:F204 F205:F206 F207:F208 F209:F210 F211:F212 F213:F214 F215:F216 F217:F218 F219:F220 F221:F222 F223:F224 F225:F226 F227:F228 F229:F230 F231:F232 F233:F234 F235:F236 F237:F238 F239:F240 F241:F242 F243:F244 F245:F246 F247:F248 F249:F250 F251:F252 F253:F254 F255:F256 F257:F258 F259:F260 F261:F262 F263:F264 F265:F266 F267:F268 F269:F270 F271:F272 F273:F274 F275:F276 F277:F278 F279:F280 F281:F282 F283:F284 F285:F286 F287:F288 F289:F290 F291:F292 F293:F294 F295:F296 F297:F298 F299:F300 F301:F302">
      <formula1>INDIRECT($E3)</formula1>
    </dataValidation>
    <dataValidation type="list" allowBlank="1" showInputMessage="1" showErrorMessage="1" sqref="V3 V4 V5 V6 V7 V8 V9 V10 V11 V12 V13 V14 V15 V16 V17 V18 V19 V20 V21 V22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V103 V104 V105 V106 V107 V108 V109 V110 V111 V112 V113 V114 V115 V116 V117 V118 V119 V120 V121 V122 V123 V124 V125 V126 V127 V128 V129 V130 V131 V132 V133 V134 V135 V136 V137 V138 V139 V140 V141 V142 V143 V144 V145 V146 V147 V148 V149 V150 V151 V152 V153 V154 V155 V156 V157 V158 V159 V160 V161 V162 V163 V164 V165 V166 V167 V168 V169 V170 V171 V172 V173 V174 V175 V176 V177 V178 V179 V180 V181 V182 V183 V184 V185 V186 V187 V188 V189 V190 V191 V192 V193 V194 V195 V196 V197 V198 V199 V200 V201 V202 V203 V204 V205 V206 V207 V208 V209 V210 V211 V212 V213 V214 V215 V216 V217 V218 V219 V220 V221 V222 V223 V224 V225 V226 V227 V228 V229 V230 V231 V232 V233 V234 V235 V236 V237 V238 V239 V240 V241 V242 V243 V244 V245 V246 V247 V248 V249 V250 V251 V252 V253 V254 V255 V256 V257 V258 V259 V260 V261 V262 V263 V264 V265 V266 V267 V268 V269 V270 V271 V272 V273 V274 V275 V276 V277 V278 V279 V280 V281 V282 V283 V284 V285 V286 V287 V288 V289 V290 V291 V292 V293 V294 V295 V296 V297 V298 V299 V300 V301 V302">
      <formula1>INDIRECT($U3)</formula1>
    </dataValidation>
    <dataValidation type="list" allowBlank="1" showInputMessage="1" showErrorMessage="1" sqref="I3 M3 Q3 U3 Y3 I4 M4 Q4 U4 Y4 I5 M5 Q5 U5 Y5 I6 M6 Q6 U6 Y6 I7 M7 Q7 U7 Y7 I8 M8 Q8 U8 Y8 I9 M9 Q9 U9 Y9 I10 M10 Q10 U10 Y10 I11 M11 Q11 U11 Y11 I12 M12 Q12 U12 Y12 I13 M13 Q13 U13 Y13 I14 M14 Q14 U14 Y14 I15 M15 Q15 U15 Y15 I16 M16 Q16 U16 Y16 I17 M17 Q17 U17 Y17 I18 M18 Q18 U18 Y18 I19 M19 Q19 U19 Y19 I20 M20 Q20 U20 Y20 I21 M21 Q21 U21 Y21 I22 M22 Q22 U22 Y22 I23 M23 Q23 U23 Y23 I24 M24 Q24 U24 Y24 I25 M25 Q25 U25 Y25 I26 M26 Q26 U26 Y26 I27 M27 Q27 U27 Y27 I28 M28 Q28 U28 Y28 I29 M29 Q29 U29 Y29 I30 M30 Q30 U30 Y30 I31 M31 Q31 U31 Y31 I32 M32 Q32 U32 Y32 I33 M33 Q33 U33 Y33 I34 M34 Q34 U34 Y34 I35 M35 Q35 U35 Y35 I36 M36 Q36 U36 Y36 I37 M37 Q37 U37 Y37 I38 M38 Q38 U38 Y38 I39 M39 Q39 U39 Y39 I40 M40 Q40 U40 Y40 I41 M41 Q41 U41 Y41 I42 M42 Q42 U42 Y42 I43 M43 Q43 U43 Y43 I44 M44 Q44 U44 Y44 I45 M45 Q45 U45 Y45 I46 M46 Q46 U46 Y46 I47 M47 Q47 U47 Y47 I48 M48 Q48 U48 Y48 I49 M49 Q49 U49 Y49 I50 M50 Q50 U50 Y50 I51 M51 Q51 U51 Y51 I52 M52 Q52 U52 Y52 I53 M53 Q53 U53 Y53 I54 M54 Q54 U54 Y54 I55 M55 Q55 U55 Y55 I56 M56 Q56 U56 Y56 I57 M57 Q57 U57 Y57 I58 M58 Q58 U58 Y58 I59 M59 Q59 U59 Y59 I60 M60 Q60 U60 Y60 I61 M61 Q61 U61 Y61 I62 M62 Q62 U62 Y62 I63 M63 Q63 U63 Y63 I64 M64 Q64 U64 Y64 I65 M65 Q65 U65 Y65 I66 M66 Q66 U66 Y66 I67 M67 Q67 U67 Y67 I68 M68 Q68 U68 Y68 I69 M69 Q69 U69 Y69 I70 M70 Q70 U70 Y70 I71 M71 Q71 U71 Y71 I72 M72 Q72 U72 Y72 I73 M73 Q73 U73 Y73 I74 M74 Q74 U74 Y74 I75 M75 Q75 U75 Y75 I76 M76 Q76 U76 Y76 I77 M77 Q77 U77 Y77 I78 M78 Q78 U78 Y78 I79 M79 Q79 U79 Y79 I80 M80 Q80 U80 Y80 I81 M81 Q81 U81 Y81 I82 M82 Q82 U82 Y82 I83 M83 Q83 U83 Y83 I84 M84 Q84 U84 Y84 I85 M85 Q85 U85 Y85 I86 M86 Q86 U86 Y86 I87 M87 Q87 U87 Y87 I88 M88 Q88 U88 Y88 I89 M89 Q89 U89 Y89 I90 M90 Q90 U90 Y90 I91 M91 Q91 U91 Y91 I92 M92 Q92 U92 Y92 I93 M93 Q93 U93 Y93 I94 M94 Q94 U94 Y94 I95 M95 Q95 U95 Y95 I96 M96 Q96 U96 Y96 I97 M97 Q97 U97 Y97 I98 M98 Q98 U98 Y98 I99 M99 Q99 U99 Y99 I100 M100 Q100 U100 Y100 I101 M101 Q101 U101 Y101 I102 M102 Q102 U102 Y102 I103 M103 Q103 U103 Y103 I104 M104 Q104 U104 Y104 I105 M105 Q105 U105 Y105 I106 M106 Q106 U106 Y106 I107 M107 Q107 U107 Y107 I108 M108 Q108 U108 Y108 I109 M109 Q109 U109 Y109 I110 M110 Q110 U110 Y110 I111 M111 Q111 U111 Y111 I112 M112 Q112 U112 Y112 I113 M113 Q113 U113 Y113 I114 M114 Q114 U114 Y114 I115 M115 Q115 U115 Y115 I116 M116 Q116 U116 Y116 I117 M117 Q117 U117 Y117 I118 M118 Q118 U118 Y118 I119 M119 Q119 U119 Y119 I120 M120 Q120 U120 Y120 I121 M121 Q121 U121 Y121 I122 M122 Q122 U122 Y122 I123 M123 Q123 U123 Y123 I124 M124 Q124 U124 Y124 I125 M125 Q125 U125 Y125 I126 M126 Q126 U126 Y126 I127 M127 Q127 U127 Y127 I128 M128 Q128 U128 Y128 I129 M129 Q129 U129 Y129 I130 M130 Q130 U130 Y130 I131 M131 Q131 U131 Y131 I132 M132 Q132 U132 Y132 I133 M133 Q133 U133 Y133 I134 M134 Q134 U134 Y134 I135 M135 Q135 U135 Y135 I136 M136 Q136 U136 Y136 I137 M137 Q137 U137 Y137 I138 M138 Q138 U138 Y138 I139 M139 Q139 U139 Y139 I140 M140 Q140 U140 Y140 I141 M141 Q141 U141 Y141 I142 M142 Q142 U142 Y142 I143 M143 Q143 U143 Y143 I144 M144 Q144 U144 Y144 I145 M145 Q145 U145 Y145 I146 M146 Q146 U146 Y146 I147 M147 Q147 U147 Y147 I148 M148 Q148 U148 Y148 I149 M149 Q149 U149 Y149 I150 M150 Q150 U150 Y150 I151 M151 Q151 U151 Y151 I152 M152 Q152 U152 Y152 I153 M153 Q153 U153 Y153 I154 M154 Q154 U154 Y154 I155 M155 Q155 U155 Y155 I156 M156 Q156 U156 Y156 I157 M157 Q157 U157 Y157 I158 M158 Q158 U158 Y158 I159 M159 Q159 U159 Y159 I160 M160 Q160 U160 Y160 I161 M161 Q161 U161 Y161 I162 M162 Q162 U162 Y162 I163 M163 Q163 U163 Y163 I164 M164 Q164 U164 Y164 I165 M165 Q165 U165 Y165 I166 M166 Q166 U166 Y166 I167 M167 Q167 U167 Y167 I168 M168 Q168 U168 Y168 I169 M169 Q169 U169 Y169 I170 M170 Q170 U170 Y170 I171 M171 Q171 U171 Y171 I172 M172 Q172 U172 Y172 I173 M173 Q173 U173 Y173 I174 M174 Q174 U174 Y174 I175 M175 Q175 U175 Y175 I176 M176 Q176 U176 Y176 I177 M177 Q177 U177 Y177 I178 M178 Q178 U178 Y178 I179 M179 Q179 U179 Y179 I180 M180 Q180 U180 Y180 I181 M181 Q181 U181 Y181 I182 M182 Q182 U182 Y182 I183 M183 Q183 U183 Y183 I184 M184 Q184 U184 Y184 I185 M185 Q185 U185 Y185 I186 M186 Q186 U186 Y186 I187 M187 Q187 U187 Y187 I188 M188 Q188 U188 Y188 I189 M189 Q189 U189 Y189 I190 M190 Q190 U190 Y190 I191 M191 Q191 U191 Y191 I192 M192 Q192 U192 Y192 I193 M193 Q193 U193 Y193 I194 M194 Q194 U194 Y194 I195 M195 Q195 U195 Y195 I196 M196 Q196 U196 Y196 I197 M197 Q197 U197 Y197 I198 M198 Q198 U198 Y198 I199 M199 Q199 U199 Y199 I200 M200 Q200 U200 Y200 I201 M201 Q201 U201 Y201 I202 M202 Q202 U202 Y202 I203 M203 Q203 U203 Y203 I204 M204 Q204 U204 Y204 I205 M205 Q205 U205 Y205 I206 M206 Q206 U206 Y206 I207 M207 Q207 U207 Y207 I208 M208 Q208 U208 Y208 I209 M209 Q209 U209 Y209 I210 M210 Q210 U210 Y210 I211 M211 Q211 U211 Y211 I212 M212 Q212 U212 Y212 I213 M213 Q213 U213 Y213 I214 M214 Q214 U214 Y214 I215 M215 Q215 U215 Y215 I216 M216 Q216 U216 Y216 I217 M217 Q217 U217 Y217 I218 M218 Q218 U218 Y218 I219 M219 Q219 U219 Y219 I220 M220 Q220 U220 Y220 I221 M221 Q221 U221 Y221 I222 M222 Q222 U222 Y222 I223 M223 Q223 U223 Y223 I224 M224 Q224 U224 Y224 I225 M225 Q225 U225 Y225 I226 M226 Q226 U226 Y226 I227 M227 Q227 U227 Y227 I228 M228 Q228 U228 Y228 I229 M229 Q229 U229 Y229 I230 M230 Q230 U230 Y230 I231 M231 Q231 U231 Y231 I232 M232 Q232 U232 Y232 I233 M233 Q233 U233 Y233 I234 M234 Q234 U234 Y234 I235 M235 Q235 U235 Y235 I236 M236 Q236 U236 Y236 I237 M237 Q237 U237 Y237 I238 M238 Q238 U238 Y238 I239 M239 Q239 U239 Y239 I240 M240 Q240 U240 Y240 I241 M241 Q241 U241 Y241 I242 M242 Q242 U242 Y242 I243 M243 Q243 U243 Y243 I244 M244 Q244 U244 Y244 I245 M245 Q245 U245 Y245 I246 M246 Q246 U246 Y246 I247 M247 Q247 U247 Y247 I248 M248 Q248 U248 Y248 I249 M249 Q249 U249 Y249 I250 M250 Q250 U250 Y250 I251 M251 Q251 U251 Y251 I252 M252 Q252 U252 Y252 I253 M253 Q253 U253 Y253 I254 M254 Q254 U254 Y254 I255 M255 Q255 U255 Y255 I256 M256 Q256 U256 Y256 I257 M257 Q257 U257 Y257 I258 M258 Q258 U258 Y258 I259 M259 Q259 U259 Y259 I260 M260 Q260 U260 Y260 I261 M261 Q261 U261 Y261 I262 M262 Q262 U262 Y262 I263 M263 Q263 U263 Y263 I264 M264 Q264 U264 Y264 I265 M265 Q265 U265 Y265 I266 M266 Q266 U266 Y266 I267 M267 Q267 U267 Y267 I268 M268 Q268 U268 Y268 I269 M269 Q269 U269 Y269 I270 M270 Q270 U270 Y270 I271 M271 Q271 U271 Y271 I272 M272 Q272 U272 Y272 I273 M273 Q273 U273 Y273 I274 M274 Q274 U274 Y274 I275 M275 Q275 U275 Y275 I276 M276 Q276 U276 Y276 I277 M277 Q277 U277 Y277 I278 M278 Q278 U278 Y278 I279 M279 Q279 U279 Y279 I280 M280 Q280 U280 Y280 I281 M281 Q281 U281 Y281 I282 M282 Q282 U282 Y282 I283 M283 Q283 U283 Y283 I284 M284 Q284 U284 Y284 I285 M285 Q285 U285 Y285 I286 M286 Q286 U286 Y286 I287 M287 Q287 U287 Y287 I288 M288 Q288 U288 Y288 I289 M289 Q289 U289 Y289 I290 M290 Q290 U290 Y290 I291 M291 Q291 U291 Y291 I292 M292 Q292 U292 Y292 I293 M293 Q293 U293 Y293 I294 M294 Q294 U294 Y294 I295 M295 Q295 U295 Y295 I296 M296 Q296 U296 Y296 I297 M297 Q297 U297 Y297 I298 M298 Q298 U298 Y298 I299 M299 Q299 U299 Y299 I300 M300 Q300 U300 Y300 I301 M301 Q301 U301 Y301 I302 M302 Q302 U302 Y302 E3:E4 E5:E6 E7:E8 E9:E10 E11:E12 E13:E14 E15:E16 E17:E18 E19:E20 E21:E22 E23:E24 E25:E26 E27:E28 E29:E30 E31:E32 E33:E34 E35:E36 E37:E38 E39:E40 E41:E42 E43:E44 E45:E46 E47:E48 E49:E50 E51:E52 E53:E54 E55:E56 E57:E58 E59:E60 E61:E62 E63:E64 E65:E66 E67:E68 E69:E70 E71:E72 E73:E74 E75:E76 E77:E78 E79:E80 E81:E82 E83:E84 E85:E86 E87:E88 E89:E90 E91:E92 E93:E94 E95:E96 E97:E98 E99:E100 E101:E102 E103:E104 E105:E106 E107:E108 E109:E110 E111:E112 E113:E114 E115:E116 E117:E118 E119:E120 E121:E122 E123:E124 E125:E126 E127:E128 E129:E130 E131:E132 E133:E134 E135:E136 E137:E138 E139:E140 E141:E142 E143:E144 E145:E146 E147:E148 E149:E150 E151:E152 E153:E154 E155:E156 E157:E158 E159:E160 E161:E162 E163:E164 E165:E166 E167:E168 E169:E170 E171:E172 E173:E174 E175:E176 E177:E178 E179:E180 E181:E182 E183:E184 E185:E186 E187:E188 E189:E190 E191:E192 E193:E194 E195:E196 E197:E198 E199:E200 E201:E202 E203:E204 E205:E206 E207:E208 E209:E210 E211:E212 E213:E214 E215:E216 E217:E218 E219:E220 E221:E222 E223:E224 E225:E226 E227:E228 E229:E230 E231:E232 E233:E234 E235:E236 E237:E238 E239:E240 E241:E242 E243:E244 E245:E246 E247:E248 E249:E250 E251:E252 E253:E254 E255:E256 E257:E258 E259:E260 E261:E262 E263:E264 E265:E266 E267:E268 E269:E270 E271:E272 E273:E274 E275:E276 E277:E278 E279:E280 E281:E282 E283:E284 E285:E286 E287:E288 E289:E290 E291:E292 E293:E294 E295:E296 E297:E298 E299:E300 E301:E302">
      <formula1>商品列表!$B$2:$M$2</formula1>
    </dataValidation>
    <dataValidation type="list" allowBlank="1" showInputMessage="1" showErrorMessage="1" sqref="J3 J4 J5 J6 J7 J8 J9 J10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J217 J218 J219 J220 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J288 J289 J290 J291 J292 J293 J294 J295 J296 J297 J298 J299 J300 J301 J302">
      <formula1>INDIRECT($I3)</formula1>
    </dataValidation>
    <dataValidation type="list" allowBlank="1" showInputMessage="1" showErrorMessage="1" sqref="N3 N4 N5 N6 N7 N8 N9 N10 N11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N108 N109 N110 N111 N112 N113 N114 N115 N116 N117 N118 N119 N120 N121 N122 N123 N124 N125 N126 N127 N128 N129 N130 N131 N132 N133 N134 N135 N136 N137 N138 N139 N140 N141 N142 N143 N144 N145 N146 N147 N148 N149 N150 N151 N152 N153 N154 N155 N156 N157 N158 N159 N160 N161 N162 N163 N164 N165 N166 N167 N168 N169 N170 N171 N172 N173 N174 N175 N176 N177 N178 N179 N180 N181 N182 N183 N184 N185 N186 N187 N188 N189 N190 N191 N192 N193 N194 N195 N196 N197 N198 N199 N200 N201 N202 N203 N204 N205 N206 N207 N208 N209 N210 N211 N212 N213 N214 N215 N216 N217 N218 N219 N220 N221 N222 N223 N224 N225 N226 N227 N228 N229 N230 N231 N232 N233 N234 N235 N236 N237 N238 N239 N240 N241 N242 N243 N244 N245 N246 N247 N248 N249 N250 N251 N252 N253 N254 N255 N256 N257 N258 N259 N260 N261 N262 N263 N264 N265 N266 N267 N268 N269 N270 N271 N272 N273 N274 N275 N276 N277 N278 N279 N280 N281 N282 N283 N284 N285 N286 N287 N288 N289 N290 N291 N292 N293 N294 N295 N296 N297 N298 N299 N300 N301 N302">
      <formula1>INDIRECT($M3)</formula1>
    </dataValidation>
    <dataValidation type="list" allowBlank="1" showInputMessage="1" showErrorMessage="1" sqref="Z3 Z4 Z5 Z6 Z7 Z8 Z9 Z10 Z11 Z12 Z13 Z14 Z15 Z16 Z17 Z18 Z19 Z20 Z21 Z22 Z23 Z24 Z25 Z26 Z27 Z28 Z29 Z30 Z31 Z32 Z33 Z34 Z35 Z36 Z37 Z38 Z39 Z40 Z41 Z42 Z43 Z44 Z45 Z46 Z47 Z48 Z49 Z50 Z51 Z52 Z53 Z54 Z55 Z56 Z57 Z58 Z59 Z60 Z61 Z62 Z63 Z64 Z65 Z66 Z67 Z68 Z69 Z70 Z71 Z72 Z73 Z74 Z75 Z76 Z77 Z78 Z79 Z80 Z81 Z82 Z83 Z84 Z85 Z86 Z87 Z88 Z89 Z90 Z91 Z92 Z93 Z94 Z95 Z96 Z97 Z98 Z99 Z100 Z101 Z102 Z103 Z104 Z105 Z106 Z107 Z108 Z109 Z110 Z111 Z112 Z113 Z114 Z115 Z116 Z117 Z118 Z119 Z120 Z121 Z122 Z123 Z124 Z125 Z126 Z127 Z128 Z129 Z130 Z131 Z132 Z133 Z134 Z135 Z136 Z137 Z138 Z139 Z140 Z141 Z142 Z143 Z144 Z145 Z146 Z147 Z148 Z149 Z150 Z151 Z152 Z153 Z154 Z155 Z156 Z157 Z158 Z159 Z160 Z161 Z162 Z163 Z164 Z165 Z166 Z167 Z168 Z169 Z170 Z171 Z172 Z173 Z174 Z175 Z176 Z177 Z178 Z179 Z180 Z181 Z182 Z183 Z184 Z185 Z186 Z187 Z188 Z189 Z190 Z191 Z192 Z193 Z194 Z195 Z196 Z197 Z198 Z199 Z200 Z201 Z202 Z203 Z204 Z205 Z206 Z207 Z208 Z209 Z210 Z211 Z212 Z213 Z214 Z215 Z216 Z217 Z218 Z219 Z220 Z221 Z222 Z223 Z224 Z225 Z226 Z227 Z228 Z229 Z230 Z231 Z232 Z233 Z234 Z235 Z236 Z237 Z238 Z239 Z240 Z241 Z242 Z243 Z244 Z245 Z246 Z247 Z248 Z249 Z250 Z251 Z252 Z253 Z254 Z255 Z256 Z257 Z258 Z259 Z260 Z261 Z262 Z263 Z264 Z265 Z266 Z267 Z268 Z269 Z270 Z271 Z272 Z273 Z274 Z275 Z276 Z277 Z278 Z279 Z280 Z281 Z282 Z283 Z284 Z285 Z286 Z287 Z288 Z289 Z290 Z291 Z292 Z293 Z294 Z295 Z296 Z297 Z298 Z299 Z300 Z301 Z302">
      <formula1>INDIRECT($Y3)</formula1>
    </dataValidation>
    <dataValidation type="list" allowBlank="1" showInputMessage="1" showErrorMessage="1" sqref="R3 R4 R5 R6 R7 R8 R9 R10 R11 R12 R13 R14 R15 R16 R17 R18 R19 R20 R21 R22 R23 R24 R25 R26 R27 R28 R29 R30 R31 R32 R33 R34 R35 R36 R37 R38 R39 R40 R41 R42 R43 R44 R45 R46 R47 R48 R49 R50 R51 R52 R53 R54 R55 R56 R57 R58 R59 R60 R61 R62 R63 R64 R65 R66 R67 R68 R69 R70 R71 R72 R73 R74 R75 R76 R77 R78 R79 R80 R81 R82 R83 R84 R85 R86 R87 R88 R89 R90 R91 R92 R93 R94 R95 R96 R97 R98 R99 R100 R101 R102 R103 R104 R105 R106 R107 R108 R109 R110 R111 R112 R113 R114 R115 R116 R117 R118 R119 R120 R121 R122 R123 R124 R125 R126 R127 R128 R129 R130 R131 R132 R133 R134 R135 R136 R137 R138 R139 R140 R141 R142 R143 R144 R145 R146 R147 R148 R149 R150 R151 R152 R153 R154 R155 R156 R157 R158 R159 R160 R161 R162 R163 R164 R165 R166 R167 R168 R169 R170 R171 R172 R173 R174 R175 R176 R177 R178 R179 R180 R181 R182 R183 R184 R185 R186 R187 R188 R189 R190 R191 R192 R193 R194 R195 R196 R197 R198 R199 R200 R201 R202 R203 R204 R205 R206 R207 R208 R209 R210 R211 R212 R213 R214 R215 R216 R217 R218 R219 R220 R221 R222 R223 R224 R225 R226 R227 R228 R229 R230 R231 R232 R233 R234 R235 R236 R237 R238 R239 R240 R241 R242 R243 R244 R245 R246 R247 R248 R249 R250 R251 R252 R253 R254 R255 R256 R257 R258 R259 R260 R261 R262 R263 R264 R265 R266 R267 R268 R269 R270 R271 R272 R273 R274 R275 R276 R277 R278 R279 R280 R281 R282 R283 R284 R285 R286 R287 R288 R289 R290 R291 R292 R293 R294 R295 R296 R297 R298 R299 R300 R301 R302">
      <formula1>INDIRECT($Q3)</formula1>
    </dataValidation>
  </dataValidations>
  <pageMargins left="0.699305555555556" right="0.699305555555556" top="0.75" bottom="0.75" header="0.3" footer="0.3"/>
  <pageSetup paperSize="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sheetPr>
  <dimension ref="A1:H223"/>
  <sheetViews>
    <sheetView workbookViewId="0">
      <pane xSplit="1" ySplit="2" topLeftCell="C3" activePane="bottomRight" state="frozen"/>
      <selection/>
      <selection pane="topRight"/>
      <selection pane="bottomLeft"/>
      <selection pane="bottomRight" activeCell="J11" sqref="J11"/>
    </sheetView>
  </sheetViews>
  <sheetFormatPr defaultColWidth="8.725" defaultRowHeight="13.5" outlineLevelCol="7"/>
  <cols>
    <col min="1" max="1" width="20.6333333333333" style="2" customWidth="1"/>
    <col min="2" max="6" width="15.6333333333333" style="12" customWidth="1"/>
    <col min="7" max="7" width="8.725" style="2"/>
    <col min="8" max="8" width="10.6333333333333" style="2"/>
    <col min="9" max="16384" width="8.725" style="2"/>
  </cols>
  <sheetData>
    <row r="1" ht="25.5" spans="1:6">
      <c r="A1" s="56" t="s">
        <v>16</v>
      </c>
      <c r="B1" s="56"/>
      <c r="C1" s="56"/>
      <c r="D1" s="56"/>
      <c r="E1" s="56"/>
      <c r="F1" s="56"/>
    </row>
    <row r="2" ht="20.25" spans="1:6">
      <c r="A2" s="120" t="s">
        <v>3</v>
      </c>
      <c r="B2" s="121" t="s">
        <v>17</v>
      </c>
      <c r="C2" s="122" t="s">
        <v>18</v>
      </c>
      <c r="D2" s="123" t="s">
        <v>19</v>
      </c>
      <c r="E2" s="124" t="s">
        <v>20</v>
      </c>
      <c r="F2" s="125" t="s">
        <v>21</v>
      </c>
    </row>
    <row r="3" ht="15" spans="1:8">
      <c r="A3" s="126" t="str">
        <f>商品列表!B2</f>
        <v>茶饮料</v>
      </c>
      <c r="B3" s="127">
        <f>商品列表!B3</f>
        <v>0</v>
      </c>
      <c r="C3" s="128">
        <v>4</v>
      </c>
      <c r="D3" s="129">
        <f>利润核算表!C3</f>
        <v>0</v>
      </c>
      <c r="E3" s="130">
        <f>SUMIF(入库表!D4:D33,B3,入库表!E4:E33)</f>
        <v>0</v>
      </c>
      <c r="F3" s="131">
        <f>C3-D3+E3</f>
        <v>4</v>
      </c>
      <c r="H3" s="132"/>
    </row>
    <row r="4" spans="1:6">
      <c r="A4" s="133"/>
      <c r="B4" s="134">
        <f>商品列表!B4</f>
        <v>0</v>
      </c>
      <c r="C4" s="135">
        <v>5</v>
      </c>
      <c r="D4" s="136">
        <f>利润核算表!C4</f>
        <v>0</v>
      </c>
      <c r="E4" s="137">
        <f>SUMIF(入库表!D4:D33,B4,入库表!E4:E33)</f>
        <v>0</v>
      </c>
      <c r="F4" s="138">
        <f t="shared" ref="F4:F67" si="0">C4-D4+E4</f>
        <v>5</v>
      </c>
    </row>
    <row r="5" spans="1:6">
      <c r="A5" s="133"/>
      <c r="B5" s="134">
        <f>商品列表!B5</f>
        <v>0</v>
      </c>
      <c r="C5" s="135"/>
      <c r="D5" s="136">
        <f>利润核算表!C5</f>
        <v>0</v>
      </c>
      <c r="E5" s="137">
        <f>SUMIF(入库表!D4:D33,B5,入库表!E4:E33)</f>
        <v>0</v>
      </c>
      <c r="F5" s="138">
        <f t="shared" si="0"/>
        <v>0</v>
      </c>
    </row>
    <row r="6" spans="1:6">
      <c r="A6" s="133"/>
      <c r="B6" s="134">
        <f>商品列表!B6</f>
        <v>0</v>
      </c>
      <c r="C6" s="135"/>
      <c r="D6" s="136">
        <f>利润核算表!C6</f>
        <v>0</v>
      </c>
      <c r="E6" s="137">
        <f>SUMIF(入库表!D4:D33,B6,入库表!E4:E33)</f>
        <v>0</v>
      </c>
      <c r="F6" s="138">
        <f t="shared" si="0"/>
        <v>0</v>
      </c>
    </row>
    <row r="7" spans="1:6">
      <c r="A7" s="133"/>
      <c r="B7" s="134">
        <f>商品列表!B7</f>
        <v>0</v>
      </c>
      <c r="C7" s="135"/>
      <c r="D7" s="136">
        <f>利润核算表!C7</f>
        <v>0</v>
      </c>
      <c r="E7" s="137">
        <f>SUMIF(入库表!D4:D33,B7,入库表!E4:E33)</f>
        <v>0</v>
      </c>
      <c r="F7" s="138">
        <f t="shared" si="0"/>
        <v>0</v>
      </c>
    </row>
    <row r="8" spans="1:6">
      <c r="A8" s="133"/>
      <c r="B8" s="134">
        <f>商品列表!B8</f>
        <v>0</v>
      </c>
      <c r="C8" s="135"/>
      <c r="D8" s="136">
        <f>利润核算表!C8</f>
        <v>0</v>
      </c>
      <c r="E8" s="137">
        <f>SUMIF(入库表!D4:D33,B8,入库表!E4:E33)</f>
        <v>0</v>
      </c>
      <c r="F8" s="138">
        <f t="shared" si="0"/>
        <v>0</v>
      </c>
    </row>
    <row r="9" spans="1:6">
      <c r="A9" s="133"/>
      <c r="B9" s="134">
        <f>商品列表!B9</f>
        <v>0</v>
      </c>
      <c r="C9" s="135"/>
      <c r="D9" s="136">
        <f>利润核算表!C9</f>
        <v>0</v>
      </c>
      <c r="E9" s="137">
        <f>SUMIF(入库表!D4:D33,B9,入库表!E4:E33)</f>
        <v>0</v>
      </c>
      <c r="F9" s="138">
        <f t="shared" si="0"/>
        <v>0</v>
      </c>
    </row>
    <row r="10" spans="1:6">
      <c r="A10" s="133"/>
      <c r="B10" s="134">
        <f>商品列表!B10</f>
        <v>0</v>
      </c>
      <c r="C10" s="135"/>
      <c r="D10" s="136">
        <f>利润核算表!C10</f>
        <v>0</v>
      </c>
      <c r="E10" s="137">
        <f>SUMIF(入库表!D4:D33,B10,入库表!E4:E33)</f>
        <v>0</v>
      </c>
      <c r="F10" s="138">
        <f t="shared" si="0"/>
        <v>0</v>
      </c>
    </row>
    <row r="11" spans="1:6">
      <c r="A11" s="133"/>
      <c r="B11" s="134">
        <f>商品列表!B11</f>
        <v>0</v>
      </c>
      <c r="C11" s="135"/>
      <c r="D11" s="136">
        <f>利润核算表!C11</f>
        <v>0</v>
      </c>
      <c r="E11" s="137">
        <f>SUMIF(入库表!D4:D33,B11,入库表!E4:E33)</f>
        <v>0</v>
      </c>
      <c r="F11" s="138">
        <f t="shared" si="0"/>
        <v>0</v>
      </c>
    </row>
    <row r="12" spans="1:6">
      <c r="A12" s="133"/>
      <c r="B12" s="134">
        <f>商品列表!B12</f>
        <v>0</v>
      </c>
      <c r="C12" s="135"/>
      <c r="D12" s="136">
        <f>利润核算表!C12</f>
        <v>0</v>
      </c>
      <c r="E12" s="137">
        <f>SUMIF(入库表!D4:D33,B12,入库表!E4:E33)</f>
        <v>0</v>
      </c>
      <c r="F12" s="138">
        <f t="shared" si="0"/>
        <v>0</v>
      </c>
    </row>
    <row r="13" spans="1:6">
      <c r="A13" s="133"/>
      <c r="B13" s="134">
        <f>商品列表!B13</f>
        <v>0</v>
      </c>
      <c r="C13" s="135"/>
      <c r="D13" s="136">
        <f>利润核算表!C13</f>
        <v>0</v>
      </c>
      <c r="E13" s="137">
        <f>SUMIF(入库表!D4:D33,B13,入库表!E4:E33)</f>
        <v>0</v>
      </c>
      <c r="F13" s="138">
        <f t="shared" si="0"/>
        <v>0</v>
      </c>
    </row>
    <row r="14" spans="1:6">
      <c r="A14" s="133"/>
      <c r="B14" s="134">
        <f>商品列表!B14</f>
        <v>0</v>
      </c>
      <c r="C14" s="135"/>
      <c r="D14" s="136">
        <f>利润核算表!C14</f>
        <v>0</v>
      </c>
      <c r="E14" s="137">
        <f>SUMIF(入库表!D4:D33,B14,入库表!E4:E33)</f>
        <v>0</v>
      </c>
      <c r="F14" s="138">
        <f t="shared" si="0"/>
        <v>0</v>
      </c>
    </row>
    <row r="15" spans="1:6">
      <c r="A15" s="133"/>
      <c r="B15" s="134">
        <f>商品列表!B15</f>
        <v>0</v>
      </c>
      <c r="C15" s="135"/>
      <c r="D15" s="136">
        <f>利润核算表!C15</f>
        <v>0</v>
      </c>
      <c r="E15" s="137">
        <f>SUMIF(入库表!D4:D33,B15,入库表!E4:E33)</f>
        <v>0</v>
      </c>
      <c r="F15" s="138">
        <f t="shared" si="0"/>
        <v>0</v>
      </c>
    </row>
    <row r="16" spans="1:6">
      <c r="A16" s="133"/>
      <c r="B16" s="134">
        <f>商品列表!B16</f>
        <v>0</v>
      </c>
      <c r="C16" s="135"/>
      <c r="D16" s="136">
        <f>利润核算表!C16</f>
        <v>0</v>
      </c>
      <c r="E16" s="137">
        <f>SUMIF(入库表!D4:D33,B16,入库表!E4:E33)</f>
        <v>0</v>
      </c>
      <c r="F16" s="138">
        <f t="shared" si="0"/>
        <v>0</v>
      </c>
    </row>
    <row r="17" spans="1:6">
      <c r="A17" s="133"/>
      <c r="B17" s="134">
        <f>商品列表!B17</f>
        <v>0</v>
      </c>
      <c r="C17" s="135"/>
      <c r="D17" s="136">
        <f>利润核算表!C17</f>
        <v>0</v>
      </c>
      <c r="E17" s="137">
        <f>SUMIF(入库表!D4:D33,B17,入库表!E4:E33)</f>
        <v>0</v>
      </c>
      <c r="F17" s="138">
        <f t="shared" si="0"/>
        <v>0</v>
      </c>
    </row>
    <row r="18" spans="1:6">
      <c r="A18" s="133"/>
      <c r="B18" s="134">
        <f>商品列表!B18</f>
        <v>0</v>
      </c>
      <c r="C18" s="135"/>
      <c r="D18" s="136">
        <f>利润核算表!C18</f>
        <v>0</v>
      </c>
      <c r="E18" s="137">
        <f>SUMIF(入库表!D4:D33,B18,入库表!E4:E33)</f>
        <v>0</v>
      </c>
      <c r="F18" s="138">
        <f t="shared" si="0"/>
        <v>0</v>
      </c>
    </row>
    <row r="19" spans="1:6">
      <c r="A19" s="133"/>
      <c r="B19" s="134">
        <f>商品列表!B19</f>
        <v>0</v>
      </c>
      <c r="C19" s="135"/>
      <c r="D19" s="136">
        <f>利润核算表!C19</f>
        <v>0</v>
      </c>
      <c r="E19" s="137">
        <f>SUMIF(入库表!D4:D33,B19,入库表!E4:E33)</f>
        <v>0</v>
      </c>
      <c r="F19" s="138">
        <f t="shared" si="0"/>
        <v>0</v>
      </c>
    </row>
    <row r="20" spans="1:6">
      <c r="A20" s="133"/>
      <c r="B20" s="134">
        <f>商品列表!B20</f>
        <v>0</v>
      </c>
      <c r="C20" s="135"/>
      <c r="D20" s="136">
        <f>利润核算表!C20</f>
        <v>0</v>
      </c>
      <c r="E20" s="137">
        <f>SUMIF(入库表!D4:D33,B20,入库表!E4:E33)</f>
        <v>0</v>
      </c>
      <c r="F20" s="138">
        <f t="shared" si="0"/>
        <v>0</v>
      </c>
    </row>
    <row r="21" spans="1:6">
      <c r="A21" s="133"/>
      <c r="B21" s="134">
        <f>商品列表!B21</f>
        <v>0</v>
      </c>
      <c r="C21" s="135"/>
      <c r="D21" s="136">
        <f>利润核算表!C21</f>
        <v>0</v>
      </c>
      <c r="E21" s="137">
        <f>SUMIF(入库表!D4:D33,B21,入库表!E4:E33)</f>
        <v>0</v>
      </c>
      <c r="F21" s="138">
        <f t="shared" si="0"/>
        <v>0</v>
      </c>
    </row>
    <row r="22" ht="14.25" spans="1:6">
      <c r="A22" s="139"/>
      <c r="B22" s="140">
        <f>商品列表!B22</f>
        <v>0</v>
      </c>
      <c r="C22" s="141"/>
      <c r="D22" s="142">
        <f>利润核算表!C22</f>
        <v>0</v>
      </c>
      <c r="E22" s="143">
        <f>SUMIF(入库表!D4:D33,B22,入库表!E4:E33)</f>
        <v>0</v>
      </c>
      <c r="F22" s="144">
        <f t="shared" si="0"/>
        <v>0</v>
      </c>
    </row>
    <row r="23" ht="14.25" spans="1:6">
      <c r="A23" s="145" t="str">
        <f>商品列表!C2</f>
        <v>矿泉水</v>
      </c>
      <c r="B23" s="146">
        <f>商品列表!C3</f>
        <v>0</v>
      </c>
      <c r="C23" s="147"/>
      <c r="D23" s="148">
        <f>利润核算表!C23</f>
        <v>0</v>
      </c>
      <c r="E23" s="149">
        <f>SUMIF(入库表!D4:D33,B23,入库表!E4:E33)</f>
        <v>0</v>
      </c>
      <c r="F23" s="150">
        <f t="shared" si="0"/>
        <v>0</v>
      </c>
    </row>
    <row r="24" spans="1:6">
      <c r="A24" s="133"/>
      <c r="B24" s="134">
        <f>商品列表!C4</f>
        <v>0</v>
      </c>
      <c r="C24" s="135"/>
      <c r="D24" s="136">
        <f>利润核算表!C24</f>
        <v>0</v>
      </c>
      <c r="E24" s="137">
        <f>SUMIF(入库表!D4:D33,B24,入库表!E4:E33)</f>
        <v>0</v>
      </c>
      <c r="F24" s="138">
        <f t="shared" si="0"/>
        <v>0</v>
      </c>
    </row>
    <row r="25" spans="1:6">
      <c r="A25" s="133"/>
      <c r="B25" s="134">
        <f>商品列表!C5</f>
        <v>0</v>
      </c>
      <c r="C25" s="135"/>
      <c r="D25" s="136">
        <f>利润核算表!C25</f>
        <v>0</v>
      </c>
      <c r="E25" s="137">
        <f>SUMIF(入库表!D4:D33,B25,入库表!E4:E33)</f>
        <v>0</v>
      </c>
      <c r="F25" s="138">
        <f t="shared" si="0"/>
        <v>0</v>
      </c>
    </row>
    <row r="26" spans="1:6">
      <c r="A26" s="133"/>
      <c r="B26" s="134">
        <f>商品列表!C6</f>
        <v>0</v>
      </c>
      <c r="C26" s="135"/>
      <c r="D26" s="136">
        <f>利润核算表!C26</f>
        <v>0</v>
      </c>
      <c r="E26" s="137">
        <f>SUMIF(入库表!D4:D33,B26,入库表!E4:E33)</f>
        <v>0</v>
      </c>
      <c r="F26" s="138">
        <f t="shared" si="0"/>
        <v>0</v>
      </c>
    </row>
    <row r="27" spans="1:6">
      <c r="A27" s="133"/>
      <c r="B27" s="134">
        <f>商品列表!C7</f>
        <v>0</v>
      </c>
      <c r="C27" s="135"/>
      <c r="D27" s="136">
        <f>利润核算表!C27</f>
        <v>0</v>
      </c>
      <c r="E27" s="137">
        <f>SUMIF(入库表!D4:D33,B27,入库表!E4:E33)</f>
        <v>0</v>
      </c>
      <c r="F27" s="138">
        <f t="shared" si="0"/>
        <v>0</v>
      </c>
    </row>
    <row r="28" spans="1:6">
      <c r="A28" s="133"/>
      <c r="B28" s="134">
        <f>商品列表!C8</f>
        <v>0</v>
      </c>
      <c r="C28" s="135"/>
      <c r="D28" s="136">
        <f>利润核算表!C28</f>
        <v>0</v>
      </c>
      <c r="E28" s="137">
        <f>SUMIF(入库表!D4:D33,B28,入库表!E4:E33)</f>
        <v>0</v>
      </c>
      <c r="F28" s="138">
        <f t="shared" si="0"/>
        <v>0</v>
      </c>
    </row>
    <row r="29" spans="1:6">
      <c r="A29" s="133"/>
      <c r="B29" s="134">
        <f>商品列表!C9</f>
        <v>0</v>
      </c>
      <c r="C29" s="135"/>
      <c r="D29" s="136">
        <f>利润核算表!C29</f>
        <v>0</v>
      </c>
      <c r="E29" s="137">
        <f>SUMIF(入库表!D4:D33,B29,入库表!E4:E33)</f>
        <v>0</v>
      </c>
      <c r="F29" s="138">
        <f t="shared" si="0"/>
        <v>0</v>
      </c>
    </row>
    <row r="30" spans="1:6">
      <c r="A30" s="133"/>
      <c r="B30" s="134">
        <f>商品列表!C10</f>
        <v>0</v>
      </c>
      <c r="C30" s="135"/>
      <c r="D30" s="136">
        <f>利润核算表!C30</f>
        <v>0</v>
      </c>
      <c r="E30" s="137">
        <f>SUMIF(入库表!D4:D33,B30,入库表!E4:E33)</f>
        <v>0</v>
      </c>
      <c r="F30" s="138">
        <f t="shared" si="0"/>
        <v>0</v>
      </c>
    </row>
    <row r="31" spans="1:6">
      <c r="A31" s="133"/>
      <c r="B31" s="134">
        <f>商品列表!C11</f>
        <v>0</v>
      </c>
      <c r="C31" s="135"/>
      <c r="D31" s="136">
        <f>利润核算表!C31</f>
        <v>0</v>
      </c>
      <c r="E31" s="137">
        <f>SUMIF(入库表!D4:D33,B31,入库表!E4:E33)</f>
        <v>0</v>
      </c>
      <c r="F31" s="138">
        <f t="shared" si="0"/>
        <v>0</v>
      </c>
    </row>
    <row r="32" spans="1:6">
      <c r="A32" s="133"/>
      <c r="B32" s="134">
        <f>商品列表!C12</f>
        <v>0</v>
      </c>
      <c r="C32" s="135"/>
      <c r="D32" s="136">
        <f>利润核算表!C32</f>
        <v>0</v>
      </c>
      <c r="E32" s="137">
        <f>SUMIF(入库表!D4:D33,B32,入库表!E4:E33)</f>
        <v>0</v>
      </c>
      <c r="F32" s="138">
        <f t="shared" si="0"/>
        <v>0</v>
      </c>
    </row>
    <row r="33" spans="1:6">
      <c r="A33" s="133"/>
      <c r="B33" s="134">
        <f>商品列表!C13</f>
        <v>0</v>
      </c>
      <c r="C33" s="135"/>
      <c r="D33" s="136">
        <f>利润核算表!C33</f>
        <v>0</v>
      </c>
      <c r="E33" s="137">
        <f>SUMIF(入库表!D4:D33,B33,入库表!E4:E33)</f>
        <v>0</v>
      </c>
      <c r="F33" s="138">
        <f t="shared" si="0"/>
        <v>0</v>
      </c>
    </row>
    <row r="34" spans="1:6">
      <c r="A34" s="133"/>
      <c r="B34" s="134">
        <f>商品列表!C14</f>
        <v>0</v>
      </c>
      <c r="C34" s="135"/>
      <c r="D34" s="136">
        <f>利润核算表!C34</f>
        <v>0</v>
      </c>
      <c r="E34" s="137">
        <f>SUMIF(入库表!D4:D33,B34,入库表!E4:E33)</f>
        <v>0</v>
      </c>
      <c r="F34" s="138">
        <f t="shared" si="0"/>
        <v>0</v>
      </c>
    </row>
    <row r="35" spans="1:6">
      <c r="A35" s="133"/>
      <c r="B35" s="134">
        <f>商品列表!C15</f>
        <v>0</v>
      </c>
      <c r="C35" s="135"/>
      <c r="D35" s="136">
        <f>利润核算表!C35</f>
        <v>0</v>
      </c>
      <c r="E35" s="137">
        <f>SUMIF(入库表!D4:D33,B35,入库表!E4:E33)</f>
        <v>0</v>
      </c>
      <c r="F35" s="138">
        <f t="shared" si="0"/>
        <v>0</v>
      </c>
    </row>
    <row r="36" spans="1:6">
      <c r="A36" s="133"/>
      <c r="B36" s="134">
        <f>商品列表!C16</f>
        <v>0</v>
      </c>
      <c r="C36" s="135"/>
      <c r="D36" s="136">
        <f>利润核算表!C36</f>
        <v>0</v>
      </c>
      <c r="E36" s="137">
        <f>SUMIF(入库表!D4:D33,B36,入库表!E4:E33)</f>
        <v>0</v>
      </c>
      <c r="F36" s="138">
        <f t="shared" si="0"/>
        <v>0</v>
      </c>
    </row>
    <row r="37" spans="1:6">
      <c r="A37" s="133"/>
      <c r="B37" s="134">
        <f>商品列表!C17</f>
        <v>0</v>
      </c>
      <c r="C37" s="135"/>
      <c r="D37" s="136">
        <f>利润核算表!C37</f>
        <v>0</v>
      </c>
      <c r="E37" s="137">
        <f>SUMIF(入库表!D4:D33,B37,入库表!E4:E33)</f>
        <v>0</v>
      </c>
      <c r="F37" s="138">
        <f t="shared" si="0"/>
        <v>0</v>
      </c>
    </row>
    <row r="38" spans="1:6">
      <c r="A38" s="133"/>
      <c r="B38" s="134">
        <f>商品列表!C18</f>
        <v>0</v>
      </c>
      <c r="C38" s="135"/>
      <c r="D38" s="136">
        <f>利润核算表!C38</f>
        <v>0</v>
      </c>
      <c r="E38" s="137">
        <f>SUMIF(入库表!D4:D33,B38,入库表!E4:E33)</f>
        <v>0</v>
      </c>
      <c r="F38" s="138">
        <f t="shared" si="0"/>
        <v>0</v>
      </c>
    </row>
    <row r="39" spans="1:6">
      <c r="A39" s="133"/>
      <c r="B39" s="134">
        <f>商品列表!C19</f>
        <v>0</v>
      </c>
      <c r="C39" s="135"/>
      <c r="D39" s="136">
        <f>利润核算表!C39</f>
        <v>0</v>
      </c>
      <c r="E39" s="137">
        <f>SUMIF(入库表!D4:D33,B39,入库表!E4:E33)</f>
        <v>0</v>
      </c>
      <c r="F39" s="138">
        <f t="shared" si="0"/>
        <v>0</v>
      </c>
    </row>
    <row r="40" spans="1:6">
      <c r="A40" s="133"/>
      <c r="B40" s="134">
        <f>商品列表!C20</f>
        <v>0</v>
      </c>
      <c r="C40" s="135"/>
      <c r="D40" s="136">
        <f>利润核算表!C40</f>
        <v>0</v>
      </c>
      <c r="E40" s="137">
        <f>SUMIF(入库表!D4:D33,B40,入库表!E4:E33)</f>
        <v>0</v>
      </c>
      <c r="F40" s="138">
        <f t="shared" si="0"/>
        <v>0</v>
      </c>
    </row>
    <row r="41" spans="1:6">
      <c r="A41" s="133"/>
      <c r="B41" s="134">
        <f>商品列表!C21</f>
        <v>0</v>
      </c>
      <c r="C41" s="135"/>
      <c r="D41" s="136">
        <f>利润核算表!C41</f>
        <v>0</v>
      </c>
      <c r="E41" s="137">
        <f>SUMIF(入库表!D4:D33,B41,入库表!E4:E33)</f>
        <v>0</v>
      </c>
      <c r="F41" s="138">
        <f t="shared" si="0"/>
        <v>0</v>
      </c>
    </row>
    <row r="42" ht="14.25" spans="1:6">
      <c r="A42" s="151"/>
      <c r="B42" s="152">
        <f>商品列表!C22</f>
        <v>0</v>
      </c>
      <c r="C42" s="153"/>
      <c r="D42" s="154">
        <f>利润核算表!C42</f>
        <v>0</v>
      </c>
      <c r="E42" s="155">
        <f>SUMIF(入库表!D4:D33,B42,入库表!E4:E33)</f>
        <v>0</v>
      </c>
      <c r="F42" s="156">
        <f t="shared" si="0"/>
        <v>0</v>
      </c>
    </row>
    <row r="43" ht="14.25" spans="1:6">
      <c r="A43" s="126" t="str">
        <f>商品列表!D2</f>
        <v>碳酸</v>
      </c>
      <c r="B43" s="127">
        <f>商品列表!D3</f>
        <v>0</v>
      </c>
      <c r="C43" s="128"/>
      <c r="D43" s="129">
        <f>利润核算表!C43</f>
        <v>0</v>
      </c>
      <c r="E43" s="130">
        <f>SUMIF(入库表!D4:D33,B43,入库表!E4:E33)</f>
        <v>0</v>
      </c>
      <c r="F43" s="131">
        <f t="shared" si="0"/>
        <v>0</v>
      </c>
    </row>
    <row r="44" spans="1:6">
      <c r="A44" s="133"/>
      <c r="B44" s="134">
        <f>商品列表!D4</f>
        <v>0</v>
      </c>
      <c r="C44" s="135"/>
      <c r="D44" s="136">
        <f>利润核算表!C44</f>
        <v>0</v>
      </c>
      <c r="E44" s="137">
        <f>SUMIF(入库表!D4:D33,B44,入库表!E4:E33)</f>
        <v>0</v>
      </c>
      <c r="F44" s="138">
        <f t="shared" si="0"/>
        <v>0</v>
      </c>
    </row>
    <row r="45" spans="1:6">
      <c r="A45" s="133"/>
      <c r="B45" s="134">
        <f>商品列表!D5</f>
        <v>0</v>
      </c>
      <c r="C45" s="135"/>
      <c r="D45" s="136">
        <f>利润核算表!C45</f>
        <v>0</v>
      </c>
      <c r="E45" s="137">
        <f>SUMIF(入库表!D4:D33,B45,入库表!E4:E33)</f>
        <v>0</v>
      </c>
      <c r="F45" s="138">
        <f t="shared" si="0"/>
        <v>0</v>
      </c>
    </row>
    <row r="46" spans="1:6">
      <c r="A46" s="133"/>
      <c r="B46" s="134">
        <f>商品列表!D6</f>
        <v>0</v>
      </c>
      <c r="C46" s="135"/>
      <c r="D46" s="136">
        <f>利润核算表!C46</f>
        <v>0</v>
      </c>
      <c r="E46" s="137">
        <f>SUMIF(入库表!D4:D33,B46,入库表!E4:E33)</f>
        <v>0</v>
      </c>
      <c r="F46" s="138">
        <f t="shared" si="0"/>
        <v>0</v>
      </c>
    </row>
    <row r="47" spans="1:6">
      <c r="A47" s="133"/>
      <c r="B47" s="134">
        <f>商品列表!D7</f>
        <v>0</v>
      </c>
      <c r="C47" s="135"/>
      <c r="D47" s="136">
        <f>利润核算表!C47</f>
        <v>0</v>
      </c>
      <c r="E47" s="137">
        <f>SUMIF(入库表!D4:D33,B47,入库表!E4:E33)</f>
        <v>0</v>
      </c>
      <c r="F47" s="138">
        <f t="shared" si="0"/>
        <v>0</v>
      </c>
    </row>
    <row r="48" spans="1:6">
      <c r="A48" s="133"/>
      <c r="B48" s="134">
        <f>商品列表!D8</f>
        <v>0</v>
      </c>
      <c r="C48" s="135"/>
      <c r="D48" s="136">
        <f>利润核算表!C48</f>
        <v>0</v>
      </c>
      <c r="E48" s="137">
        <f>SUMIF(入库表!D4:D33,B48,入库表!E4:E33)</f>
        <v>0</v>
      </c>
      <c r="F48" s="138">
        <f t="shared" si="0"/>
        <v>0</v>
      </c>
    </row>
    <row r="49" spans="1:6">
      <c r="A49" s="133"/>
      <c r="B49" s="134">
        <f>商品列表!D9</f>
        <v>0</v>
      </c>
      <c r="C49" s="135"/>
      <c r="D49" s="136">
        <f>利润核算表!C49</f>
        <v>0</v>
      </c>
      <c r="E49" s="137">
        <f>SUMIF(入库表!D4:D33,B49,入库表!E4:E33)</f>
        <v>0</v>
      </c>
      <c r="F49" s="138">
        <f t="shared" si="0"/>
        <v>0</v>
      </c>
    </row>
    <row r="50" spans="1:6">
      <c r="A50" s="133"/>
      <c r="B50" s="134">
        <f>商品列表!D10</f>
        <v>0</v>
      </c>
      <c r="C50" s="135"/>
      <c r="D50" s="136">
        <f>利润核算表!C50</f>
        <v>0</v>
      </c>
      <c r="E50" s="137">
        <f>SUMIF(入库表!D4:D33,B50,入库表!E4:E33)</f>
        <v>0</v>
      </c>
      <c r="F50" s="138">
        <f t="shared" si="0"/>
        <v>0</v>
      </c>
    </row>
    <row r="51" spans="1:6">
      <c r="A51" s="133"/>
      <c r="B51" s="134">
        <f>商品列表!D11</f>
        <v>0</v>
      </c>
      <c r="C51" s="135"/>
      <c r="D51" s="136">
        <f>利润核算表!C51</f>
        <v>0</v>
      </c>
      <c r="E51" s="137">
        <f>SUMIF(入库表!D4:D33,B51,入库表!E4:E33)</f>
        <v>0</v>
      </c>
      <c r="F51" s="138">
        <f t="shared" si="0"/>
        <v>0</v>
      </c>
    </row>
    <row r="52" spans="1:6">
      <c r="A52" s="133"/>
      <c r="B52" s="134">
        <f>商品列表!D12</f>
        <v>0</v>
      </c>
      <c r="C52" s="135"/>
      <c r="D52" s="136">
        <f>利润核算表!C52</f>
        <v>0</v>
      </c>
      <c r="E52" s="137">
        <f>SUMIF(入库表!D4:D33,B52,入库表!E4:E33)</f>
        <v>0</v>
      </c>
      <c r="F52" s="138">
        <f t="shared" si="0"/>
        <v>0</v>
      </c>
    </row>
    <row r="53" spans="1:6">
      <c r="A53" s="133"/>
      <c r="B53" s="134">
        <f>商品列表!D13</f>
        <v>0</v>
      </c>
      <c r="C53" s="135"/>
      <c r="D53" s="136">
        <f>利润核算表!C53</f>
        <v>0</v>
      </c>
      <c r="E53" s="137">
        <f>SUMIF(入库表!D4:D33,B53,入库表!E4:E33)</f>
        <v>0</v>
      </c>
      <c r="F53" s="138">
        <f t="shared" si="0"/>
        <v>0</v>
      </c>
    </row>
    <row r="54" spans="1:6">
      <c r="A54" s="133"/>
      <c r="B54" s="134">
        <f>商品列表!D14</f>
        <v>0</v>
      </c>
      <c r="C54" s="135"/>
      <c r="D54" s="136">
        <f>利润核算表!C54</f>
        <v>0</v>
      </c>
      <c r="E54" s="137">
        <f>SUMIF(入库表!D4:D33,B54,入库表!E4:E33)</f>
        <v>0</v>
      </c>
      <c r="F54" s="138">
        <f t="shared" si="0"/>
        <v>0</v>
      </c>
    </row>
    <row r="55" spans="1:6">
      <c r="A55" s="133"/>
      <c r="B55" s="134">
        <f>商品列表!D15</f>
        <v>0</v>
      </c>
      <c r="C55" s="135"/>
      <c r="D55" s="136">
        <f>利润核算表!C55</f>
        <v>0</v>
      </c>
      <c r="E55" s="137">
        <f>SUMIF(入库表!D4:D33,B55,入库表!E4:E33)</f>
        <v>0</v>
      </c>
      <c r="F55" s="138">
        <f t="shared" si="0"/>
        <v>0</v>
      </c>
    </row>
    <row r="56" spans="1:6">
      <c r="A56" s="133"/>
      <c r="B56" s="134">
        <f>商品列表!D16</f>
        <v>0</v>
      </c>
      <c r="C56" s="135"/>
      <c r="D56" s="136">
        <f>利润核算表!C56</f>
        <v>0</v>
      </c>
      <c r="E56" s="137">
        <f>SUMIF(入库表!D4:D33,B56,入库表!E4:E33)</f>
        <v>0</v>
      </c>
      <c r="F56" s="138">
        <f t="shared" si="0"/>
        <v>0</v>
      </c>
    </row>
    <row r="57" spans="1:6">
      <c r="A57" s="133"/>
      <c r="B57" s="134">
        <f>商品列表!D17</f>
        <v>0</v>
      </c>
      <c r="C57" s="135"/>
      <c r="D57" s="136">
        <f>利润核算表!C57</f>
        <v>0</v>
      </c>
      <c r="E57" s="137">
        <f>SUMIF(入库表!D4:D33,B57,入库表!E4:E33)</f>
        <v>0</v>
      </c>
      <c r="F57" s="138">
        <f t="shared" si="0"/>
        <v>0</v>
      </c>
    </row>
    <row r="58" spans="1:6">
      <c r="A58" s="133"/>
      <c r="B58" s="134">
        <f>商品列表!D18</f>
        <v>0</v>
      </c>
      <c r="C58" s="135"/>
      <c r="D58" s="136">
        <f>利润核算表!C58</f>
        <v>0</v>
      </c>
      <c r="E58" s="137">
        <f>SUMIF(入库表!D4:D33,B58,入库表!E4:E33)</f>
        <v>0</v>
      </c>
      <c r="F58" s="138">
        <f t="shared" si="0"/>
        <v>0</v>
      </c>
    </row>
    <row r="59" spans="1:6">
      <c r="A59" s="133"/>
      <c r="B59" s="134">
        <f>商品列表!D19</f>
        <v>0</v>
      </c>
      <c r="C59" s="135"/>
      <c r="D59" s="136">
        <f>利润核算表!C59</f>
        <v>0</v>
      </c>
      <c r="E59" s="137">
        <f>SUMIF(入库表!D4:D33,B59,入库表!E4:E33)</f>
        <v>0</v>
      </c>
      <c r="F59" s="138">
        <f t="shared" si="0"/>
        <v>0</v>
      </c>
    </row>
    <row r="60" spans="1:6">
      <c r="A60" s="133"/>
      <c r="B60" s="134">
        <f>商品列表!D20</f>
        <v>0</v>
      </c>
      <c r="C60" s="135"/>
      <c r="D60" s="136">
        <f>利润核算表!C60</f>
        <v>0</v>
      </c>
      <c r="E60" s="137">
        <f>SUMIF(入库表!D4:D33,B60,入库表!E4:E33)</f>
        <v>0</v>
      </c>
      <c r="F60" s="138">
        <f t="shared" si="0"/>
        <v>0</v>
      </c>
    </row>
    <row r="61" spans="1:6">
      <c r="A61" s="133"/>
      <c r="B61" s="134">
        <f>商品列表!D21</f>
        <v>0</v>
      </c>
      <c r="C61" s="135"/>
      <c r="D61" s="136">
        <f>利润核算表!C61</f>
        <v>0</v>
      </c>
      <c r="E61" s="137">
        <f>SUMIF(入库表!D4:D33,B61,入库表!E4:E33)</f>
        <v>0</v>
      </c>
      <c r="F61" s="138">
        <f t="shared" si="0"/>
        <v>0</v>
      </c>
    </row>
    <row r="62" ht="14.25" spans="1:6">
      <c r="A62" s="139"/>
      <c r="B62" s="140">
        <f>商品列表!D22</f>
        <v>0</v>
      </c>
      <c r="C62" s="141"/>
      <c r="D62" s="142">
        <f>利润核算表!C62</f>
        <v>0</v>
      </c>
      <c r="E62" s="143">
        <f>SUMIF(入库表!D4:D33,B62,入库表!E4:E33)</f>
        <v>0</v>
      </c>
      <c r="F62" s="144">
        <f t="shared" si="0"/>
        <v>0</v>
      </c>
    </row>
    <row r="63" ht="14.25" spans="1:6">
      <c r="A63" s="145" t="str">
        <f>商品列表!E2</f>
        <v>功能饮料</v>
      </c>
      <c r="B63" s="157">
        <f>商品列表!E3</f>
        <v>0</v>
      </c>
      <c r="C63" s="147"/>
      <c r="D63" s="148">
        <f>利润核算表!C63</f>
        <v>0</v>
      </c>
      <c r="E63" s="149">
        <f>SUMIF(入库表!D4:D33,B63,入库表!E4:E33)</f>
        <v>0</v>
      </c>
      <c r="F63" s="150">
        <f t="shared" si="0"/>
        <v>0</v>
      </c>
    </row>
    <row r="64" spans="1:6">
      <c r="A64" s="133"/>
      <c r="B64" s="158">
        <f>商品列表!E4</f>
        <v>0</v>
      </c>
      <c r="C64" s="135"/>
      <c r="D64" s="136">
        <f>利润核算表!C64</f>
        <v>0</v>
      </c>
      <c r="E64" s="137">
        <f>SUMIF(入库表!D4:D33,B64,入库表!E4:E33)</f>
        <v>0</v>
      </c>
      <c r="F64" s="138">
        <f t="shared" si="0"/>
        <v>0</v>
      </c>
    </row>
    <row r="65" spans="1:6">
      <c r="A65" s="133"/>
      <c r="B65" s="158">
        <f>商品列表!E5</f>
        <v>0</v>
      </c>
      <c r="C65" s="135"/>
      <c r="D65" s="136">
        <f>利润核算表!C65</f>
        <v>0</v>
      </c>
      <c r="E65" s="137">
        <f>SUMIF(入库表!D4:D33,B65,入库表!E4:E33)</f>
        <v>0</v>
      </c>
      <c r="F65" s="138">
        <f t="shared" si="0"/>
        <v>0</v>
      </c>
    </row>
    <row r="66" spans="1:6">
      <c r="A66" s="133"/>
      <c r="B66" s="158">
        <f>商品列表!E6</f>
        <v>0</v>
      </c>
      <c r="C66" s="135"/>
      <c r="D66" s="136">
        <f>利润核算表!C66</f>
        <v>0</v>
      </c>
      <c r="E66" s="137">
        <f>SUMIF(入库表!D4:D33,B66,入库表!E4:E33)</f>
        <v>0</v>
      </c>
      <c r="F66" s="138">
        <f t="shared" si="0"/>
        <v>0</v>
      </c>
    </row>
    <row r="67" spans="1:6">
      <c r="A67" s="133"/>
      <c r="B67" s="158">
        <f>商品列表!E7</f>
        <v>0</v>
      </c>
      <c r="C67" s="135"/>
      <c r="D67" s="136">
        <f>利润核算表!C67</f>
        <v>0</v>
      </c>
      <c r="E67" s="137">
        <f>SUMIF(入库表!D4:D33,B67,入库表!E4:E33)</f>
        <v>0</v>
      </c>
      <c r="F67" s="138">
        <f t="shared" si="0"/>
        <v>0</v>
      </c>
    </row>
    <row r="68" spans="1:6">
      <c r="A68" s="133"/>
      <c r="B68" s="158">
        <f>商品列表!E8</f>
        <v>0</v>
      </c>
      <c r="C68" s="135"/>
      <c r="D68" s="136">
        <f>利润核算表!C68</f>
        <v>0</v>
      </c>
      <c r="E68" s="137">
        <f>SUMIF(入库表!D4:D33,B68,入库表!E4:E33)</f>
        <v>0</v>
      </c>
      <c r="F68" s="138">
        <f t="shared" ref="F68:F131" si="1">C68-D68+E68</f>
        <v>0</v>
      </c>
    </row>
    <row r="69" spans="1:6">
      <c r="A69" s="133"/>
      <c r="B69" s="158">
        <f>商品列表!E9</f>
        <v>0</v>
      </c>
      <c r="C69" s="135"/>
      <c r="D69" s="136">
        <f>利润核算表!C69</f>
        <v>0</v>
      </c>
      <c r="E69" s="137">
        <f>SUMIF(入库表!D4:D33,B69,入库表!E4:E33)</f>
        <v>0</v>
      </c>
      <c r="F69" s="138">
        <f t="shared" si="1"/>
        <v>0</v>
      </c>
    </row>
    <row r="70" spans="1:6">
      <c r="A70" s="133"/>
      <c r="B70" s="158">
        <f>商品列表!E10</f>
        <v>0</v>
      </c>
      <c r="C70" s="135"/>
      <c r="D70" s="136">
        <f>利润核算表!C70</f>
        <v>0</v>
      </c>
      <c r="E70" s="137">
        <f>SUMIF(入库表!D4:D33,B70,入库表!E4:E33)</f>
        <v>0</v>
      </c>
      <c r="F70" s="138">
        <f t="shared" si="1"/>
        <v>0</v>
      </c>
    </row>
    <row r="71" spans="1:6">
      <c r="A71" s="133"/>
      <c r="B71" s="158">
        <f>商品列表!E11</f>
        <v>0</v>
      </c>
      <c r="C71" s="135"/>
      <c r="D71" s="136">
        <f>利润核算表!C71</f>
        <v>0</v>
      </c>
      <c r="E71" s="137">
        <f>SUMIF(入库表!D4:D33,B71,入库表!E4:E33)</f>
        <v>0</v>
      </c>
      <c r="F71" s="138">
        <f t="shared" si="1"/>
        <v>0</v>
      </c>
    </row>
    <row r="72" spans="1:6">
      <c r="A72" s="133"/>
      <c r="B72" s="158">
        <f>商品列表!E12</f>
        <v>0</v>
      </c>
      <c r="C72" s="135"/>
      <c r="D72" s="136">
        <f>利润核算表!C72</f>
        <v>0</v>
      </c>
      <c r="E72" s="137">
        <f>SUMIF(入库表!D4:D33,B72,入库表!E4:E33)</f>
        <v>0</v>
      </c>
      <c r="F72" s="138">
        <f t="shared" si="1"/>
        <v>0</v>
      </c>
    </row>
    <row r="73" spans="1:6">
      <c r="A73" s="133"/>
      <c r="B73" s="158">
        <f>商品列表!E13</f>
        <v>0</v>
      </c>
      <c r="C73" s="135"/>
      <c r="D73" s="136">
        <f>利润核算表!C73</f>
        <v>0</v>
      </c>
      <c r="E73" s="137">
        <f>SUMIF(入库表!D4:D33,B73,入库表!E4:E33)</f>
        <v>0</v>
      </c>
      <c r="F73" s="138">
        <f t="shared" si="1"/>
        <v>0</v>
      </c>
    </row>
    <row r="74" spans="1:6">
      <c r="A74" s="133"/>
      <c r="B74" s="158">
        <f>商品列表!E14</f>
        <v>0</v>
      </c>
      <c r="C74" s="135"/>
      <c r="D74" s="136">
        <f>利润核算表!C74</f>
        <v>0</v>
      </c>
      <c r="E74" s="137">
        <f>SUMIF(入库表!D4:D33,B74,入库表!E4:E33)</f>
        <v>0</v>
      </c>
      <c r="F74" s="138">
        <f t="shared" si="1"/>
        <v>0</v>
      </c>
    </row>
    <row r="75" spans="1:6">
      <c r="A75" s="133"/>
      <c r="B75" s="158">
        <f>商品列表!E15</f>
        <v>0</v>
      </c>
      <c r="C75" s="135"/>
      <c r="D75" s="136">
        <f>利润核算表!C75</f>
        <v>0</v>
      </c>
      <c r="E75" s="137">
        <f>SUMIF(入库表!D4:D33,B75,入库表!E4:E33)</f>
        <v>0</v>
      </c>
      <c r="F75" s="138">
        <f t="shared" si="1"/>
        <v>0</v>
      </c>
    </row>
    <row r="76" spans="1:6">
      <c r="A76" s="133"/>
      <c r="B76" s="158">
        <f>商品列表!E16</f>
        <v>0</v>
      </c>
      <c r="C76" s="135"/>
      <c r="D76" s="136">
        <f>利润核算表!C76</f>
        <v>0</v>
      </c>
      <c r="E76" s="137">
        <f>SUMIF(入库表!D4:D33,B76,入库表!E4:E33)</f>
        <v>0</v>
      </c>
      <c r="F76" s="138">
        <f t="shared" si="1"/>
        <v>0</v>
      </c>
    </row>
    <row r="77" spans="1:6">
      <c r="A77" s="133"/>
      <c r="B77" s="158">
        <f>商品列表!E17</f>
        <v>0</v>
      </c>
      <c r="C77" s="135"/>
      <c r="D77" s="136">
        <f>利润核算表!C77</f>
        <v>0</v>
      </c>
      <c r="E77" s="137">
        <f>SUMIF(入库表!D4:D33,B77,入库表!E4:E33)</f>
        <v>0</v>
      </c>
      <c r="F77" s="138">
        <f t="shared" si="1"/>
        <v>0</v>
      </c>
    </row>
    <row r="78" spans="1:6">
      <c r="A78" s="133"/>
      <c r="B78" s="158">
        <f>商品列表!E18</f>
        <v>0</v>
      </c>
      <c r="C78" s="135"/>
      <c r="D78" s="136">
        <f>利润核算表!C78</f>
        <v>0</v>
      </c>
      <c r="E78" s="137">
        <f>SUMIF(入库表!D4:D33,B78,入库表!E4:E33)</f>
        <v>0</v>
      </c>
      <c r="F78" s="138">
        <f t="shared" si="1"/>
        <v>0</v>
      </c>
    </row>
    <row r="79" spans="1:6">
      <c r="A79" s="133"/>
      <c r="B79" s="158">
        <f>商品列表!E19</f>
        <v>0</v>
      </c>
      <c r="C79" s="135"/>
      <c r="D79" s="136">
        <f>利润核算表!C79</f>
        <v>0</v>
      </c>
      <c r="E79" s="137">
        <f>SUMIF(入库表!D4:D33,B79,入库表!E4:E33)</f>
        <v>0</v>
      </c>
      <c r="F79" s="138">
        <f t="shared" si="1"/>
        <v>0</v>
      </c>
    </row>
    <row r="80" spans="1:6">
      <c r="A80" s="133"/>
      <c r="B80" s="158">
        <f>商品列表!E20</f>
        <v>0</v>
      </c>
      <c r="C80" s="135"/>
      <c r="D80" s="136">
        <f>利润核算表!C80</f>
        <v>0</v>
      </c>
      <c r="E80" s="137">
        <f>SUMIF(入库表!D4:D33,B80,入库表!E4:E33)</f>
        <v>0</v>
      </c>
      <c r="F80" s="138">
        <f t="shared" si="1"/>
        <v>0</v>
      </c>
    </row>
    <row r="81" spans="1:6">
      <c r="A81" s="133"/>
      <c r="B81" s="158">
        <f>商品列表!E21</f>
        <v>0</v>
      </c>
      <c r="C81" s="135"/>
      <c r="D81" s="136">
        <f>利润核算表!C81</f>
        <v>0</v>
      </c>
      <c r="E81" s="137">
        <f>SUMIF(入库表!D4:D33,B81,入库表!E4:E33)</f>
        <v>0</v>
      </c>
      <c r="F81" s="138">
        <f t="shared" si="1"/>
        <v>0</v>
      </c>
    </row>
    <row r="82" ht="14.25" spans="1:6">
      <c r="A82" s="151"/>
      <c r="B82" s="159">
        <f>商品列表!E22</f>
        <v>0</v>
      </c>
      <c r="C82" s="153"/>
      <c r="D82" s="154">
        <f>利润核算表!C82</f>
        <v>0</v>
      </c>
      <c r="E82" s="155">
        <f>SUMIF(入库表!D4:D33,B82,入库表!E4:E33)</f>
        <v>0</v>
      </c>
      <c r="F82" s="156">
        <f t="shared" si="1"/>
        <v>0</v>
      </c>
    </row>
    <row r="83" ht="14.25" spans="1:6">
      <c r="A83" s="126" t="str">
        <f>商品列表!F2</f>
        <v>糕点</v>
      </c>
      <c r="B83" s="127">
        <f>商品列表!F3</f>
        <v>0</v>
      </c>
      <c r="C83" s="128"/>
      <c r="D83" s="129">
        <f>利润核算表!C83</f>
        <v>0</v>
      </c>
      <c r="E83" s="130">
        <f>SUMIF(入库表!D4:D33,B83,入库表!E4:E33)</f>
        <v>0</v>
      </c>
      <c r="F83" s="131">
        <f t="shared" si="1"/>
        <v>0</v>
      </c>
    </row>
    <row r="84" spans="1:6">
      <c r="A84" s="133"/>
      <c r="B84" s="134">
        <f>商品列表!F4</f>
        <v>0</v>
      </c>
      <c r="C84" s="135"/>
      <c r="D84" s="136">
        <f>利润核算表!C84</f>
        <v>0</v>
      </c>
      <c r="E84" s="137">
        <f>SUMIF(入库表!D4:D33,B84,入库表!E4:E33)</f>
        <v>0</v>
      </c>
      <c r="F84" s="138">
        <f t="shared" si="1"/>
        <v>0</v>
      </c>
    </row>
    <row r="85" spans="1:6">
      <c r="A85" s="133"/>
      <c r="B85" s="134">
        <f>商品列表!F5</f>
        <v>0</v>
      </c>
      <c r="C85" s="135"/>
      <c r="D85" s="136">
        <f>利润核算表!C85</f>
        <v>0</v>
      </c>
      <c r="E85" s="137">
        <f>SUMIF(入库表!D4:D33,B85,入库表!E4:E33)</f>
        <v>0</v>
      </c>
      <c r="F85" s="138">
        <f t="shared" si="1"/>
        <v>0</v>
      </c>
    </row>
    <row r="86" spans="1:6">
      <c r="A86" s="133"/>
      <c r="B86" s="134">
        <f>商品列表!F6</f>
        <v>0</v>
      </c>
      <c r="C86" s="135"/>
      <c r="D86" s="136">
        <f>利润核算表!C86</f>
        <v>0</v>
      </c>
      <c r="E86" s="137">
        <f>SUMIF(入库表!D4:D33,B86,入库表!E4:E33)</f>
        <v>0</v>
      </c>
      <c r="F86" s="138">
        <f t="shared" si="1"/>
        <v>0</v>
      </c>
    </row>
    <row r="87" spans="1:6">
      <c r="A87" s="133"/>
      <c r="B87" s="134">
        <f>商品列表!F7</f>
        <v>0</v>
      </c>
      <c r="C87" s="135"/>
      <c r="D87" s="136">
        <f>利润核算表!C87</f>
        <v>0</v>
      </c>
      <c r="E87" s="137">
        <f>SUMIF(入库表!D4:D33,B87,入库表!E4:E33)</f>
        <v>0</v>
      </c>
      <c r="F87" s="138">
        <f t="shared" si="1"/>
        <v>0</v>
      </c>
    </row>
    <row r="88" spans="1:6">
      <c r="A88" s="133"/>
      <c r="B88" s="134">
        <f>商品列表!F8</f>
        <v>0</v>
      </c>
      <c r="C88" s="135"/>
      <c r="D88" s="136">
        <f>利润核算表!C88</f>
        <v>0</v>
      </c>
      <c r="E88" s="137">
        <f>SUMIF(入库表!D4:D33,B88,入库表!E4:E33)</f>
        <v>0</v>
      </c>
      <c r="F88" s="138">
        <f t="shared" si="1"/>
        <v>0</v>
      </c>
    </row>
    <row r="89" spans="1:6">
      <c r="A89" s="133"/>
      <c r="B89" s="134">
        <f>商品列表!F9</f>
        <v>0</v>
      </c>
      <c r="C89" s="135"/>
      <c r="D89" s="136">
        <f>利润核算表!C89</f>
        <v>0</v>
      </c>
      <c r="E89" s="137">
        <f>SUMIF(入库表!D4:D33,B89,入库表!E4:E33)</f>
        <v>0</v>
      </c>
      <c r="F89" s="138">
        <f t="shared" si="1"/>
        <v>0</v>
      </c>
    </row>
    <row r="90" spans="1:6">
      <c r="A90" s="133"/>
      <c r="B90" s="134">
        <f>商品列表!F10</f>
        <v>0</v>
      </c>
      <c r="C90" s="135"/>
      <c r="D90" s="136">
        <f>利润核算表!C90</f>
        <v>0</v>
      </c>
      <c r="E90" s="137">
        <f>SUMIF(入库表!D4:D33,B90,入库表!E4:E33)</f>
        <v>0</v>
      </c>
      <c r="F90" s="138">
        <f t="shared" si="1"/>
        <v>0</v>
      </c>
    </row>
    <row r="91" spans="1:6">
      <c r="A91" s="133"/>
      <c r="B91" s="134">
        <f>商品列表!F11</f>
        <v>0</v>
      </c>
      <c r="C91" s="135"/>
      <c r="D91" s="136">
        <f>利润核算表!C91</f>
        <v>0</v>
      </c>
      <c r="E91" s="137">
        <f>SUMIF(入库表!D4:D33,B91,入库表!E4:E33)</f>
        <v>0</v>
      </c>
      <c r="F91" s="138">
        <f t="shared" si="1"/>
        <v>0</v>
      </c>
    </row>
    <row r="92" spans="1:6">
      <c r="A92" s="133"/>
      <c r="B92" s="134">
        <f>商品列表!F12</f>
        <v>0</v>
      </c>
      <c r="C92" s="135"/>
      <c r="D92" s="136">
        <f>利润核算表!C92</f>
        <v>0</v>
      </c>
      <c r="E92" s="137">
        <f>SUMIF(入库表!D4:D33,B92,入库表!E4:E33)</f>
        <v>0</v>
      </c>
      <c r="F92" s="138">
        <f t="shared" si="1"/>
        <v>0</v>
      </c>
    </row>
    <row r="93" spans="1:6">
      <c r="A93" s="133"/>
      <c r="B93" s="134">
        <f>商品列表!F13</f>
        <v>0</v>
      </c>
      <c r="C93" s="135"/>
      <c r="D93" s="136">
        <f>利润核算表!C93</f>
        <v>0</v>
      </c>
      <c r="E93" s="137">
        <f>SUMIF(入库表!D4:D33,B93,入库表!E4:E33)</f>
        <v>0</v>
      </c>
      <c r="F93" s="138">
        <f t="shared" si="1"/>
        <v>0</v>
      </c>
    </row>
    <row r="94" spans="1:6">
      <c r="A94" s="133"/>
      <c r="B94" s="134">
        <f>商品列表!F14</f>
        <v>0</v>
      </c>
      <c r="C94" s="135"/>
      <c r="D94" s="136">
        <f>利润核算表!C94</f>
        <v>0</v>
      </c>
      <c r="E94" s="137">
        <f>SUMIF(入库表!D4:D33,B94,入库表!E4:E33)</f>
        <v>0</v>
      </c>
      <c r="F94" s="138">
        <f t="shared" si="1"/>
        <v>0</v>
      </c>
    </row>
    <row r="95" spans="1:6">
      <c r="A95" s="133"/>
      <c r="B95" s="134">
        <f>商品列表!F15</f>
        <v>0</v>
      </c>
      <c r="C95" s="135"/>
      <c r="D95" s="136">
        <f>利润核算表!C95</f>
        <v>0</v>
      </c>
      <c r="E95" s="137">
        <f>SUMIF(入库表!D4:D33,B95,入库表!E4:E33)</f>
        <v>0</v>
      </c>
      <c r="F95" s="138">
        <f t="shared" si="1"/>
        <v>0</v>
      </c>
    </row>
    <row r="96" spans="1:6">
      <c r="A96" s="133"/>
      <c r="B96" s="134">
        <f>商品列表!F16</f>
        <v>0</v>
      </c>
      <c r="C96" s="135"/>
      <c r="D96" s="136">
        <f>利润核算表!C96</f>
        <v>0</v>
      </c>
      <c r="E96" s="137">
        <f>SUMIF(入库表!D4:D33,B96,入库表!E4:E33)</f>
        <v>0</v>
      </c>
      <c r="F96" s="138">
        <f t="shared" si="1"/>
        <v>0</v>
      </c>
    </row>
    <row r="97" spans="1:6">
      <c r="A97" s="133"/>
      <c r="B97" s="134">
        <f>商品列表!F17</f>
        <v>0</v>
      </c>
      <c r="C97" s="135"/>
      <c r="D97" s="136">
        <f>利润核算表!C97</f>
        <v>0</v>
      </c>
      <c r="E97" s="137">
        <f>SUMIF(入库表!D4:D33,B97,入库表!E4:E33)</f>
        <v>0</v>
      </c>
      <c r="F97" s="138">
        <f t="shared" si="1"/>
        <v>0</v>
      </c>
    </row>
    <row r="98" spans="1:6">
      <c r="A98" s="133"/>
      <c r="B98" s="134">
        <f>商品列表!F18</f>
        <v>0</v>
      </c>
      <c r="C98" s="135"/>
      <c r="D98" s="136">
        <f>利润核算表!C98</f>
        <v>0</v>
      </c>
      <c r="E98" s="137">
        <f>SUMIF(入库表!D4:D33,B98,入库表!E4:E33)</f>
        <v>0</v>
      </c>
      <c r="F98" s="138">
        <f t="shared" si="1"/>
        <v>0</v>
      </c>
    </row>
    <row r="99" spans="1:6">
      <c r="A99" s="133"/>
      <c r="B99" s="134">
        <f>商品列表!F19</f>
        <v>0</v>
      </c>
      <c r="C99" s="135"/>
      <c r="D99" s="136">
        <f>利润核算表!C99</f>
        <v>0</v>
      </c>
      <c r="E99" s="137">
        <f>SUMIF(入库表!D4:D33,B99,入库表!E4:E33)</f>
        <v>0</v>
      </c>
      <c r="F99" s="138">
        <f t="shared" si="1"/>
        <v>0</v>
      </c>
    </row>
    <row r="100" spans="1:6">
      <c r="A100" s="133"/>
      <c r="B100" s="134">
        <f>商品列表!F20</f>
        <v>0</v>
      </c>
      <c r="C100" s="135"/>
      <c r="D100" s="136">
        <f>利润核算表!C100</f>
        <v>0</v>
      </c>
      <c r="E100" s="137">
        <f>SUMIF(入库表!D4:D33,B100,入库表!E4:E33)</f>
        <v>0</v>
      </c>
      <c r="F100" s="138">
        <f t="shared" si="1"/>
        <v>0</v>
      </c>
    </row>
    <row r="101" spans="1:6">
      <c r="A101" s="133"/>
      <c r="B101" s="134">
        <f>商品列表!F21</f>
        <v>0</v>
      </c>
      <c r="C101" s="135"/>
      <c r="D101" s="136">
        <f>利润核算表!C101</f>
        <v>0</v>
      </c>
      <c r="E101" s="137">
        <f>SUMIF(入库表!D4:D33,B101,入库表!E4:E33)</f>
        <v>0</v>
      </c>
      <c r="F101" s="138">
        <f t="shared" si="1"/>
        <v>0</v>
      </c>
    </row>
    <row r="102" ht="14.25" spans="1:6">
      <c r="A102" s="139"/>
      <c r="B102" s="140">
        <f>商品列表!F22</f>
        <v>0</v>
      </c>
      <c r="C102" s="141"/>
      <c r="D102" s="142">
        <f>利润核算表!C102</f>
        <v>0</v>
      </c>
      <c r="E102" s="143">
        <f>SUMIF(入库表!D4:D33,B102,入库表!E4:E33)</f>
        <v>0</v>
      </c>
      <c r="F102" s="144">
        <f t="shared" si="1"/>
        <v>0</v>
      </c>
    </row>
    <row r="103" ht="14.25" spans="1:6">
      <c r="A103" s="145" t="str">
        <f>商品列表!G2</f>
        <v>饼干</v>
      </c>
      <c r="B103" s="146">
        <f>商品列表!G3</f>
        <v>0</v>
      </c>
      <c r="C103" s="147"/>
      <c r="D103" s="148">
        <f>利润核算表!C103</f>
        <v>0</v>
      </c>
      <c r="E103" s="149">
        <f>SUMIF(入库表!D4:D33,B103,入库表!E4:E33)</f>
        <v>0</v>
      </c>
      <c r="F103" s="150">
        <f t="shared" si="1"/>
        <v>0</v>
      </c>
    </row>
    <row r="104" spans="1:6">
      <c r="A104" s="133"/>
      <c r="B104" s="134">
        <f>商品列表!G4</f>
        <v>0</v>
      </c>
      <c r="C104" s="135"/>
      <c r="D104" s="136">
        <f>利润核算表!C104</f>
        <v>0</v>
      </c>
      <c r="E104" s="137">
        <f>SUMIF(入库表!D4:D33,B104,入库表!E4:E33)</f>
        <v>0</v>
      </c>
      <c r="F104" s="138">
        <f t="shared" si="1"/>
        <v>0</v>
      </c>
    </row>
    <row r="105" spans="1:6">
      <c r="A105" s="133"/>
      <c r="B105" s="134">
        <f>商品列表!G5</f>
        <v>0</v>
      </c>
      <c r="C105" s="135"/>
      <c r="D105" s="136">
        <f>利润核算表!C105</f>
        <v>0</v>
      </c>
      <c r="E105" s="137">
        <f>SUMIF(入库表!D4:D33,B105,入库表!E4:E33)</f>
        <v>0</v>
      </c>
      <c r="F105" s="138">
        <f t="shared" si="1"/>
        <v>0</v>
      </c>
    </row>
    <row r="106" spans="1:6">
      <c r="A106" s="133"/>
      <c r="B106" s="134">
        <f>商品列表!G6</f>
        <v>0</v>
      </c>
      <c r="C106" s="135"/>
      <c r="D106" s="136">
        <f>利润核算表!C106</f>
        <v>0</v>
      </c>
      <c r="E106" s="137">
        <f>SUMIF(入库表!D4:D33,B106,入库表!E4:E33)</f>
        <v>0</v>
      </c>
      <c r="F106" s="138">
        <f t="shared" si="1"/>
        <v>0</v>
      </c>
    </row>
    <row r="107" spans="1:6">
      <c r="A107" s="133"/>
      <c r="B107" s="134">
        <f>商品列表!G7</f>
        <v>0</v>
      </c>
      <c r="C107" s="135"/>
      <c r="D107" s="136">
        <f>利润核算表!C107</f>
        <v>0</v>
      </c>
      <c r="E107" s="137">
        <f>SUMIF(入库表!D4:D33,B107,入库表!E4:E33)</f>
        <v>0</v>
      </c>
      <c r="F107" s="138">
        <f t="shared" si="1"/>
        <v>0</v>
      </c>
    </row>
    <row r="108" spans="1:6">
      <c r="A108" s="133"/>
      <c r="B108" s="134">
        <f>商品列表!G8</f>
        <v>0</v>
      </c>
      <c r="C108" s="135"/>
      <c r="D108" s="136">
        <f>利润核算表!C108</f>
        <v>0</v>
      </c>
      <c r="E108" s="137">
        <f>SUMIF(入库表!D4:D33,B108,入库表!E4:E33)</f>
        <v>0</v>
      </c>
      <c r="F108" s="138">
        <f t="shared" si="1"/>
        <v>0</v>
      </c>
    </row>
    <row r="109" spans="1:6">
      <c r="A109" s="133"/>
      <c r="B109" s="134">
        <f>商品列表!G9</f>
        <v>0</v>
      </c>
      <c r="C109" s="135"/>
      <c r="D109" s="136">
        <f>利润核算表!C109</f>
        <v>0</v>
      </c>
      <c r="E109" s="137">
        <f>SUMIF(入库表!D4:D33,B109,入库表!E4:E33)</f>
        <v>0</v>
      </c>
      <c r="F109" s="138">
        <f t="shared" si="1"/>
        <v>0</v>
      </c>
    </row>
    <row r="110" spans="1:6">
      <c r="A110" s="133"/>
      <c r="B110" s="134">
        <f>商品列表!G10</f>
        <v>0</v>
      </c>
      <c r="C110" s="135"/>
      <c r="D110" s="136">
        <f>利润核算表!C110</f>
        <v>0</v>
      </c>
      <c r="E110" s="137">
        <f>SUMIF(入库表!D4:D33,B110,入库表!E4:E33)</f>
        <v>0</v>
      </c>
      <c r="F110" s="138">
        <f t="shared" si="1"/>
        <v>0</v>
      </c>
    </row>
    <row r="111" spans="1:6">
      <c r="A111" s="133"/>
      <c r="B111" s="134">
        <f>商品列表!G11</f>
        <v>0</v>
      </c>
      <c r="C111" s="135"/>
      <c r="D111" s="136">
        <f>利润核算表!C111</f>
        <v>0</v>
      </c>
      <c r="E111" s="137">
        <f>SUMIF(入库表!D4:D33,B111,入库表!E4:E33)</f>
        <v>0</v>
      </c>
      <c r="F111" s="138">
        <f t="shared" si="1"/>
        <v>0</v>
      </c>
    </row>
    <row r="112" spans="1:6">
      <c r="A112" s="133"/>
      <c r="B112" s="134">
        <f>商品列表!G12</f>
        <v>0</v>
      </c>
      <c r="C112" s="135"/>
      <c r="D112" s="136">
        <f>利润核算表!C112</f>
        <v>0</v>
      </c>
      <c r="E112" s="137">
        <f>SUMIF(入库表!D4:D33,B112,入库表!E4:E33)</f>
        <v>0</v>
      </c>
      <c r="F112" s="138">
        <f t="shared" si="1"/>
        <v>0</v>
      </c>
    </row>
    <row r="113" spans="1:6">
      <c r="A113" s="133"/>
      <c r="B113" s="134">
        <f>商品列表!G13</f>
        <v>0</v>
      </c>
      <c r="C113" s="135"/>
      <c r="D113" s="136">
        <f>利润核算表!C113</f>
        <v>0</v>
      </c>
      <c r="E113" s="137">
        <f>SUMIF(入库表!D4:D33,B113,入库表!E4:E33)</f>
        <v>0</v>
      </c>
      <c r="F113" s="138">
        <f t="shared" si="1"/>
        <v>0</v>
      </c>
    </row>
    <row r="114" spans="1:6">
      <c r="A114" s="133"/>
      <c r="B114" s="134">
        <f>商品列表!G14</f>
        <v>0</v>
      </c>
      <c r="C114" s="135"/>
      <c r="D114" s="136">
        <f>利润核算表!C114</f>
        <v>0</v>
      </c>
      <c r="E114" s="137">
        <f>SUMIF(入库表!D4:D33,B114,入库表!E4:E33)</f>
        <v>0</v>
      </c>
      <c r="F114" s="138">
        <f t="shared" si="1"/>
        <v>0</v>
      </c>
    </row>
    <row r="115" spans="1:6">
      <c r="A115" s="133"/>
      <c r="B115" s="134">
        <f>商品列表!G15</f>
        <v>0</v>
      </c>
      <c r="C115" s="135"/>
      <c r="D115" s="136">
        <f>利润核算表!C115</f>
        <v>0</v>
      </c>
      <c r="E115" s="137">
        <f>SUMIF(入库表!D4:D33,B115,入库表!E4:E33)</f>
        <v>0</v>
      </c>
      <c r="F115" s="138">
        <f t="shared" si="1"/>
        <v>0</v>
      </c>
    </row>
    <row r="116" spans="1:6">
      <c r="A116" s="133"/>
      <c r="B116" s="134">
        <f>商品列表!G16</f>
        <v>0</v>
      </c>
      <c r="C116" s="135"/>
      <c r="D116" s="136">
        <f>利润核算表!C116</f>
        <v>0</v>
      </c>
      <c r="E116" s="137">
        <f>SUMIF(入库表!D4:D33,B116,入库表!E4:E33)</f>
        <v>0</v>
      </c>
      <c r="F116" s="138">
        <f t="shared" si="1"/>
        <v>0</v>
      </c>
    </row>
    <row r="117" spans="1:6">
      <c r="A117" s="133"/>
      <c r="B117" s="134">
        <f>商品列表!G17</f>
        <v>0</v>
      </c>
      <c r="C117" s="135"/>
      <c r="D117" s="136">
        <f>利润核算表!C117</f>
        <v>0</v>
      </c>
      <c r="E117" s="137">
        <f>SUMIF(入库表!D4:D33,B117,入库表!E4:E33)</f>
        <v>0</v>
      </c>
      <c r="F117" s="138">
        <f t="shared" si="1"/>
        <v>0</v>
      </c>
    </row>
    <row r="118" spans="1:6">
      <c r="A118" s="133"/>
      <c r="B118" s="134">
        <f>商品列表!G18</f>
        <v>0</v>
      </c>
      <c r="C118" s="135"/>
      <c r="D118" s="136">
        <f>利润核算表!C118</f>
        <v>0</v>
      </c>
      <c r="E118" s="137">
        <f>SUMIF(入库表!D4:D33,B118,入库表!E4:E33)</f>
        <v>0</v>
      </c>
      <c r="F118" s="138">
        <f t="shared" si="1"/>
        <v>0</v>
      </c>
    </row>
    <row r="119" spans="1:6">
      <c r="A119" s="133"/>
      <c r="B119" s="134">
        <f>商品列表!G19</f>
        <v>0</v>
      </c>
      <c r="C119" s="135"/>
      <c r="D119" s="136">
        <f>利润核算表!C119</f>
        <v>0</v>
      </c>
      <c r="E119" s="137">
        <f>SUMIF(入库表!D4:D33,B119,入库表!E4:E33)</f>
        <v>0</v>
      </c>
      <c r="F119" s="138">
        <f t="shared" si="1"/>
        <v>0</v>
      </c>
    </row>
    <row r="120" spans="1:6">
      <c r="A120" s="133"/>
      <c r="B120" s="134">
        <f>商品列表!G20</f>
        <v>0</v>
      </c>
      <c r="C120" s="135"/>
      <c r="D120" s="136">
        <f>利润核算表!C120</f>
        <v>0</v>
      </c>
      <c r="E120" s="137">
        <f>SUMIF(入库表!D4:D33,B120,入库表!E4:E33)</f>
        <v>0</v>
      </c>
      <c r="F120" s="138">
        <f t="shared" si="1"/>
        <v>0</v>
      </c>
    </row>
    <row r="121" spans="1:6">
      <c r="A121" s="133"/>
      <c r="B121" s="134">
        <f>商品列表!G21</f>
        <v>0</v>
      </c>
      <c r="C121" s="135"/>
      <c r="D121" s="136">
        <f>利润核算表!C121</f>
        <v>0</v>
      </c>
      <c r="E121" s="137">
        <f>SUMIF(入库表!D4:D33,B121,入库表!E4:E33)</f>
        <v>0</v>
      </c>
      <c r="F121" s="138">
        <f t="shared" si="1"/>
        <v>0</v>
      </c>
    </row>
    <row r="122" ht="14.25" spans="1:6">
      <c r="A122" s="151"/>
      <c r="B122" s="152">
        <f>商品列表!G22</f>
        <v>0</v>
      </c>
      <c r="C122" s="153"/>
      <c r="D122" s="154">
        <f>利润核算表!C122</f>
        <v>0</v>
      </c>
      <c r="E122" s="155">
        <f>SUMIF(入库表!D4:D33,B122,入库表!E4:E33)</f>
        <v>0</v>
      </c>
      <c r="F122" s="156">
        <f t="shared" si="1"/>
        <v>0</v>
      </c>
    </row>
    <row r="123" ht="14.25" spans="1:6">
      <c r="A123" s="126" t="str">
        <f>商品列表!H2</f>
        <v>坚果</v>
      </c>
      <c r="B123" s="127">
        <f>商品列表!H3</f>
        <v>0</v>
      </c>
      <c r="C123" s="128"/>
      <c r="D123" s="129">
        <f>利润核算表!C123</f>
        <v>0</v>
      </c>
      <c r="E123" s="130">
        <f>SUMIF(入库表!D4:D33,B123,入库表!E4:E33)</f>
        <v>0</v>
      </c>
      <c r="F123" s="131">
        <f t="shared" si="1"/>
        <v>0</v>
      </c>
    </row>
    <row r="124" spans="1:6">
      <c r="A124" s="133"/>
      <c r="B124" s="134">
        <f>商品列表!H4</f>
        <v>0</v>
      </c>
      <c r="C124" s="135"/>
      <c r="D124" s="136">
        <f>利润核算表!C124</f>
        <v>0</v>
      </c>
      <c r="E124" s="137">
        <f>SUMIF(入库表!D4:D33,B124,入库表!E4:E33)</f>
        <v>0</v>
      </c>
      <c r="F124" s="138">
        <f t="shared" si="1"/>
        <v>0</v>
      </c>
    </row>
    <row r="125" spans="1:6">
      <c r="A125" s="133"/>
      <c r="B125" s="134">
        <f>商品列表!H5</f>
        <v>0</v>
      </c>
      <c r="C125" s="135"/>
      <c r="D125" s="136">
        <f>利润核算表!C125</f>
        <v>0</v>
      </c>
      <c r="E125" s="137">
        <f>SUMIF(入库表!D4:D33,B125,入库表!E4:E33)</f>
        <v>0</v>
      </c>
      <c r="F125" s="138">
        <f t="shared" si="1"/>
        <v>0</v>
      </c>
    </row>
    <row r="126" spans="1:6">
      <c r="A126" s="133"/>
      <c r="B126" s="134">
        <f>商品列表!H6</f>
        <v>0</v>
      </c>
      <c r="C126" s="135"/>
      <c r="D126" s="136">
        <f>利润核算表!C126</f>
        <v>0</v>
      </c>
      <c r="E126" s="137">
        <f>SUMIF(入库表!D4:D33,B126,入库表!E4:E33)</f>
        <v>0</v>
      </c>
      <c r="F126" s="138">
        <f t="shared" si="1"/>
        <v>0</v>
      </c>
    </row>
    <row r="127" spans="1:6">
      <c r="A127" s="133"/>
      <c r="B127" s="134">
        <f>商品列表!H7</f>
        <v>0</v>
      </c>
      <c r="C127" s="135"/>
      <c r="D127" s="136">
        <f>利润核算表!C127</f>
        <v>0</v>
      </c>
      <c r="E127" s="137">
        <f>SUMIF(入库表!D4:D33,B127,入库表!E4:E33)</f>
        <v>0</v>
      </c>
      <c r="F127" s="138">
        <f t="shared" si="1"/>
        <v>0</v>
      </c>
    </row>
    <row r="128" spans="1:6">
      <c r="A128" s="133"/>
      <c r="B128" s="134">
        <f>商品列表!H8</f>
        <v>0</v>
      </c>
      <c r="C128" s="135"/>
      <c r="D128" s="136">
        <f>利润核算表!C128</f>
        <v>0</v>
      </c>
      <c r="E128" s="137">
        <f>SUMIF(入库表!D4:D33,B128,入库表!E4:E33)</f>
        <v>0</v>
      </c>
      <c r="F128" s="138">
        <f t="shared" si="1"/>
        <v>0</v>
      </c>
    </row>
    <row r="129" spans="1:6">
      <c r="A129" s="133"/>
      <c r="B129" s="134">
        <f>商品列表!H9</f>
        <v>0</v>
      </c>
      <c r="C129" s="135"/>
      <c r="D129" s="136">
        <f>利润核算表!C129</f>
        <v>0</v>
      </c>
      <c r="E129" s="137">
        <f>SUMIF(入库表!D4:D33,B129,入库表!E4:E33)</f>
        <v>0</v>
      </c>
      <c r="F129" s="138">
        <f t="shared" si="1"/>
        <v>0</v>
      </c>
    </row>
    <row r="130" spans="1:6">
      <c r="A130" s="133"/>
      <c r="B130" s="134">
        <f>商品列表!H10</f>
        <v>0</v>
      </c>
      <c r="C130" s="135"/>
      <c r="D130" s="136">
        <f>利润核算表!C130</f>
        <v>0</v>
      </c>
      <c r="E130" s="137">
        <f>SUMIF(入库表!D4:D33,B130,入库表!E4:E33)</f>
        <v>0</v>
      </c>
      <c r="F130" s="138">
        <f t="shared" si="1"/>
        <v>0</v>
      </c>
    </row>
    <row r="131" spans="1:6">
      <c r="A131" s="133"/>
      <c r="B131" s="134">
        <f>商品列表!H11</f>
        <v>0</v>
      </c>
      <c r="C131" s="135"/>
      <c r="D131" s="136">
        <f>利润核算表!C131</f>
        <v>0</v>
      </c>
      <c r="E131" s="137">
        <f>SUMIF(入库表!D4:D33,B131,入库表!E4:E33)</f>
        <v>0</v>
      </c>
      <c r="F131" s="138">
        <f t="shared" si="1"/>
        <v>0</v>
      </c>
    </row>
    <row r="132" spans="1:6">
      <c r="A132" s="133"/>
      <c r="B132" s="134">
        <f>商品列表!H12</f>
        <v>0</v>
      </c>
      <c r="C132" s="135"/>
      <c r="D132" s="136">
        <f>利润核算表!C132</f>
        <v>0</v>
      </c>
      <c r="E132" s="137">
        <f>SUMIF(入库表!D4:D33,B132,入库表!E4:E33)</f>
        <v>0</v>
      </c>
      <c r="F132" s="138">
        <f t="shared" ref="F132:F195" si="2">C132-D132+E132</f>
        <v>0</v>
      </c>
    </row>
    <row r="133" spans="1:6">
      <c r="A133" s="133"/>
      <c r="B133" s="134">
        <f>商品列表!H13</f>
        <v>0</v>
      </c>
      <c r="C133" s="135"/>
      <c r="D133" s="136">
        <f>利润核算表!C133</f>
        <v>0</v>
      </c>
      <c r="E133" s="137">
        <f>SUMIF(入库表!D4:D33,B133,入库表!E4:E33)</f>
        <v>0</v>
      </c>
      <c r="F133" s="138">
        <f t="shared" si="2"/>
        <v>0</v>
      </c>
    </row>
    <row r="134" spans="1:6">
      <c r="A134" s="133"/>
      <c r="B134" s="134">
        <f>商品列表!H14</f>
        <v>0</v>
      </c>
      <c r="C134" s="135"/>
      <c r="D134" s="136">
        <f>利润核算表!C134</f>
        <v>0</v>
      </c>
      <c r="E134" s="137">
        <f>SUMIF(入库表!D4:D33,B134,入库表!E4:E33)</f>
        <v>0</v>
      </c>
      <c r="F134" s="138">
        <f t="shared" si="2"/>
        <v>0</v>
      </c>
    </row>
    <row r="135" spans="1:6">
      <c r="A135" s="133"/>
      <c r="B135" s="134">
        <f>商品列表!H15</f>
        <v>0</v>
      </c>
      <c r="C135" s="135"/>
      <c r="D135" s="136">
        <f>利润核算表!C135</f>
        <v>0</v>
      </c>
      <c r="E135" s="137">
        <f>SUMIF(入库表!D4:D33,B135,入库表!E4:E33)</f>
        <v>0</v>
      </c>
      <c r="F135" s="138">
        <f t="shared" si="2"/>
        <v>0</v>
      </c>
    </row>
    <row r="136" spans="1:6">
      <c r="A136" s="133"/>
      <c r="B136" s="134">
        <f>商品列表!H16</f>
        <v>0</v>
      </c>
      <c r="C136" s="135"/>
      <c r="D136" s="136">
        <f>利润核算表!C136</f>
        <v>0</v>
      </c>
      <c r="E136" s="137">
        <f>SUMIF(入库表!D4:D33,B136,入库表!E4:E33)</f>
        <v>0</v>
      </c>
      <c r="F136" s="138">
        <f t="shared" si="2"/>
        <v>0</v>
      </c>
    </row>
    <row r="137" spans="1:6">
      <c r="A137" s="133"/>
      <c r="B137" s="134">
        <f>商品列表!H17</f>
        <v>0</v>
      </c>
      <c r="C137" s="135"/>
      <c r="D137" s="136">
        <f>利润核算表!C137</f>
        <v>0</v>
      </c>
      <c r="E137" s="137">
        <f>SUMIF(入库表!D4:D33,B137,入库表!E4:E33)</f>
        <v>0</v>
      </c>
      <c r="F137" s="138">
        <f t="shared" si="2"/>
        <v>0</v>
      </c>
    </row>
    <row r="138" spans="1:6">
      <c r="A138" s="133"/>
      <c r="B138" s="134">
        <f>商品列表!H18</f>
        <v>0</v>
      </c>
      <c r="C138" s="135"/>
      <c r="D138" s="136">
        <f>利润核算表!C138</f>
        <v>0</v>
      </c>
      <c r="E138" s="137">
        <f>SUMIF(入库表!D4:D33,B138,入库表!E4:E33)</f>
        <v>0</v>
      </c>
      <c r="F138" s="138">
        <f t="shared" si="2"/>
        <v>0</v>
      </c>
    </row>
    <row r="139" spans="1:6">
      <c r="A139" s="133"/>
      <c r="B139" s="134">
        <f>商品列表!H19</f>
        <v>0</v>
      </c>
      <c r="C139" s="135"/>
      <c r="D139" s="136">
        <f>利润核算表!C139</f>
        <v>0</v>
      </c>
      <c r="E139" s="137">
        <f>SUMIF(入库表!D4:D33,B139,入库表!E4:E33)</f>
        <v>0</v>
      </c>
      <c r="F139" s="138">
        <f t="shared" si="2"/>
        <v>0</v>
      </c>
    </row>
    <row r="140" spans="1:6">
      <c r="A140" s="133"/>
      <c r="B140" s="134">
        <f>商品列表!H20</f>
        <v>0</v>
      </c>
      <c r="C140" s="135"/>
      <c r="D140" s="136">
        <f>利润核算表!C140</f>
        <v>0</v>
      </c>
      <c r="E140" s="137">
        <f>SUMIF(入库表!D4:D33,B140,入库表!E4:E33)</f>
        <v>0</v>
      </c>
      <c r="F140" s="138">
        <f t="shared" si="2"/>
        <v>0</v>
      </c>
    </row>
    <row r="141" spans="1:6">
      <c r="A141" s="133"/>
      <c r="B141" s="134">
        <f>商品列表!H21</f>
        <v>0</v>
      </c>
      <c r="C141" s="135"/>
      <c r="D141" s="136">
        <f>利润核算表!C141</f>
        <v>0</v>
      </c>
      <c r="E141" s="137">
        <f>SUMIF(入库表!D4:D33,B141,入库表!E4:E33)</f>
        <v>0</v>
      </c>
      <c r="F141" s="138">
        <f t="shared" si="2"/>
        <v>0</v>
      </c>
    </row>
    <row r="142" ht="14.25" spans="1:6">
      <c r="A142" s="139"/>
      <c r="B142" s="140">
        <f>商品列表!H22</f>
        <v>0</v>
      </c>
      <c r="C142" s="141"/>
      <c r="D142" s="142">
        <f>利润核算表!C142</f>
        <v>0</v>
      </c>
      <c r="E142" s="143">
        <f>SUMIF(入库表!D4:D33,B142,入库表!E4:E33)</f>
        <v>0</v>
      </c>
      <c r="F142" s="144">
        <f t="shared" si="2"/>
        <v>0</v>
      </c>
    </row>
    <row r="143" ht="14.25" spans="1:6">
      <c r="A143" s="145" t="str">
        <f>商品列表!I2</f>
        <v>膨化食品</v>
      </c>
      <c r="B143" s="146">
        <f>商品列表!I3</f>
        <v>0</v>
      </c>
      <c r="C143" s="147"/>
      <c r="D143" s="148">
        <f>利润核算表!C143</f>
        <v>0</v>
      </c>
      <c r="E143" s="149">
        <f>SUMIF(入库表!D4:D33,B143,入库表!E4:E33)</f>
        <v>0</v>
      </c>
      <c r="F143" s="150">
        <f t="shared" si="2"/>
        <v>0</v>
      </c>
    </row>
    <row r="144" spans="1:6">
      <c r="A144" s="133"/>
      <c r="B144" s="134">
        <f>商品列表!I4</f>
        <v>0</v>
      </c>
      <c r="C144" s="135"/>
      <c r="D144" s="136">
        <f>利润核算表!C144</f>
        <v>0</v>
      </c>
      <c r="E144" s="137">
        <f>SUMIF(入库表!D4:D33,B144,入库表!E4:E33)</f>
        <v>0</v>
      </c>
      <c r="F144" s="138">
        <f t="shared" si="2"/>
        <v>0</v>
      </c>
    </row>
    <row r="145" spans="1:6">
      <c r="A145" s="133"/>
      <c r="B145" s="134">
        <f>商品列表!I5</f>
        <v>0</v>
      </c>
      <c r="C145" s="135"/>
      <c r="D145" s="136">
        <f>利润核算表!C145</f>
        <v>0</v>
      </c>
      <c r="E145" s="137">
        <f>SUMIF(入库表!D4:D33,B145,入库表!E4:E33)</f>
        <v>0</v>
      </c>
      <c r="F145" s="138">
        <f t="shared" si="2"/>
        <v>0</v>
      </c>
    </row>
    <row r="146" spans="1:6">
      <c r="A146" s="133"/>
      <c r="B146" s="134">
        <f>商品列表!I6</f>
        <v>0</v>
      </c>
      <c r="C146" s="135"/>
      <c r="D146" s="136">
        <f>利润核算表!C146</f>
        <v>0</v>
      </c>
      <c r="E146" s="137">
        <f>SUMIF(入库表!D4:D33,B146,入库表!E4:E33)</f>
        <v>0</v>
      </c>
      <c r="F146" s="138">
        <f t="shared" si="2"/>
        <v>0</v>
      </c>
    </row>
    <row r="147" spans="1:6">
      <c r="A147" s="133"/>
      <c r="B147" s="134">
        <f>商品列表!I7</f>
        <v>0</v>
      </c>
      <c r="C147" s="135"/>
      <c r="D147" s="136">
        <f>利润核算表!C147</f>
        <v>0</v>
      </c>
      <c r="E147" s="137">
        <f>SUMIF(入库表!D4:D33,B147,入库表!E4:E33)</f>
        <v>0</v>
      </c>
      <c r="F147" s="138">
        <f t="shared" si="2"/>
        <v>0</v>
      </c>
    </row>
    <row r="148" spans="1:6">
      <c r="A148" s="133"/>
      <c r="B148" s="134">
        <f>商品列表!I8</f>
        <v>0</v>
      </c>
      <c r="C148" s="135"/>
      <c r="D148" s="136">
        <f>利润核算表!C148</f>
        <v>0</v>
      </c>
      <c r="E148" s="137">
        <f>SUMIF(入库表!D4:D33,B148,入库表!E4:E33)</f>
        <v>0</v>
      </c>
      <c r="F148" s="138">
        <f t="shared" si="2"/>
        <v>0</v>
      </c>
    </row>
    <row r="149" spans="1:6">
      <c r="A149" s="133"/>
      <c r="B149" s="134">
        <f>商品列表!I9</f>
        <v>0</v>
      </c>
      <c r="C149" s="135"/>
      <c r="D149" s="136">
        <f>利润核算表!C149</f>
        <v>0</v>
      </c>
      <c r="E149" s="137">
        <f>SUMIF(入库表!D4:D33,B149,入库表!E4:E33)</f>
        <v>0</v>
      </c>
      <c r="F149" s="138">
        <f t="shared" si="2"/>
        <v>0</v>
      </c>
    </row>
    <row r="150" spans="1:6">
      <c r="A150" s="133"/>
      <c r="B150" s="134">
        <f>商品列表!I10</f>
        <v>0</v>
      </c>
      <c r="C150" s="135"/>
      <c r="D150" s="136">
        <f>利润核算表!C150</f>
        <v>0</v>
      </c>
      <c r="E150" s="137">
        <f>SUMIF(入库表!D4:D33,B150,入库表!E4:E33)</f>
        <v>0</v>
      </c>
      <c r="F150" s="138">
        <f t="shared" si="2"/>
        <v>0</v>
      </c>
    </row>
    <row r="151" spans="1:6">
      <c r="A151" s="133"/>
      <c r="B151" s="134">
        <f>商品列表!I11</f>
        <v>0</v>
      </c>
      <c r="C151" s="135"/>
      <c r="D151" s="136">
        <f>利润核算表!C151</f>
        <v>0</v>
      </c>
      <c r="E151" s="137">
        <f>SUMIF(入库表!D4:D33,B151,入库表!E4:E33)</f>
        <v>0</v>
      </c>
      <c r="F151" s="138">
        <f t="shared" si="2"/>
        <v>0</v>
      </c>
    </row>
    <row r="152" spans="1:6">
      <c r="A152" s="133"/>
      <c r="B152" s="134">
        <f>商品列表!I12</f>
        <v>0</v>
      </c>
      <c r="C152" s="135"/>
      <c r="D152" s="136">
        <f>利润核算表!C152</f>
        <v>0</v>
      </c>
      <c r="E152" s="137">
        <f>SUMIF(入库表!D4:D33,B152,入库表!E4:E33)</f>
        <v>0</v>
      </c>
      <c r="F152" s="138">
        <f t="shared" si="2"/>
        <v>0</v>
      </c>
    </row>
    <row r="153" spans="1:6">
      <c r="A153" s="133"/>
      <c r="B153" s="134">
        <f>商品列表!I13</f>
        <v>0</v>
      </c>
      <c r="C153" s="135"/>
      <c r="D153" s="136">
        <f>利润核算表!C153</f>
        <v>0</v>
      </c>
      <c r="E153" s="137">
        <f>SUMIF(入库表!D4:D33,B153,入库表!E4:E33)</f>
        <v>0</v>
      </c>
      <c r="F153" s="138">
        <f t="shared" si="2"/>
        <v>0</v>
      </c>
    </row>
    <row r="154" spans="1:6">
      <c r="A154" s="133"/>
      <c r="B154" s="134">
        <f>商品列表!I14</f>
        <v>0</v>
      </c>
      <c r="C154" s="135"/>
      <c r="D154" s="136">
        <f>利润核算表!C154</f>
        <v>0</v>
      </c>
      <c r="E154" s="137">
        <f>SUMIF(入库表!D4:D33,B154,入库表!E4:E33)</f>
        <v>0</v>
      </c>
      <c r="F154" s="138">
        <f t="shared" si="2"/>
        <v>0</v>
      </c>
    </row>
    <row r="155" spans="1:6">
      <c r="A155" s="133"/>
      <c r="B155" s="134">
        <f>商品列表!I15</f>
        <v>0</v>
      </c>
      <c r="C155" s="135"/>
      <c r="D155" s="136">
        <f>利润核算表!C155</f>
        <v>0</v>
      </c>
      <c r="E155" s="137">
        <f>SUMIF(入库表!D4:D33,B155,入库表!E4:E33)</f>
        <v>0</v>
      </c>
      <c r="F155" s="138">
        <f t="shared" si="2"/>
        <v>0</v>
      </c>
    </row>
    <row r="156" spans="1:6">
      <c r="A156" s="133"/>
      <c r="B156" s="134">
        <f>商品列表!I16</f>
        <v>0</v>
      </c>
      <c r="C156" s="135"/>
      <c r="D156" s="136">
        <f>利润核算表!C156</f>
        <v>0</v>
      </c>
      <c r="E156" s="137">
        <f>SUMIF(入库表!D4:D33,B156,入库表!E4:E33)</f>
        <v>0</v>
      </c>
      <c r="F156" s="138">
        <f t="shared" si="2"/>
        <v>0</v>
      </c>
    </row>
    <row r="157" spans="1:6">
      <c r="A157" s="133"/>
      <c r="B157" s="134">
        <f>商品列表!I17</f>
        <v>0</v>
      </c>
      <c r="C157" s="135"/>
      <c r="D157" s="136">
        <f>利润核算表!C157</f>
        <v>0</v>
      </c>
      <c r="E157" s="137">
        <f>SUMIF(入库表!D4:D33,B157,入库表!E4:E33)</f>
        <v>0</v>
      </c>
      <c r="F157" s="138">
        <f t="shared" si="2"/>
        <v>0</v>
      </c>
    </row>
    <row r="158" spans="1:6">
      <c r="A158" s="133"/>
      <c r="B158" s="134">
        <f>商品列表!I18</f>
        <v>0</v>
      </c>
      <c r="C158" s="135"/>
      <c r="D158" s="136">
        <f>利润核算表!C158</f>
        <v>0</v>
      </c>
      <c r="E158" s="137">
        <f>SUMIF(入库表!D4:D33,B158,入库表!E4:E33)</f>
        <v>0</v>
      </c>
      <c r="F158" s="138">
        <f t="shared" si="2"/>
        <v>0</v>
      </c>
    </row>
    <row r="159" spans="1:6">
      <c r="A159" s="133"/>
      <c r="B159" s="134">
        <f>商品列表!I19</f>
        <v>0</v>
      </c>
      <c r="C159" s="135"/>
      <c r="D159" s="136">
        <f>利润核算表!C159</f>
        <v>0</v>
      </c>
      <c r="E159" s="137">
        <f>SUMIF(入库表!D4:D33,B159,入库表!E4:E33)</f>
        <v>0</v>
      </c>
      <c r="F159" s="138">
        <f t="shared" si="2"/>
        <v>0</v>
      </c>
    </row>
    <row r="160" spans="1:6">
      <c r="A160" s="133"/>
      <c r="B160" s="134">
        <f>商品列表!I20</f>
        <v>0</v>
      </c>
      <c r="C160" s="135"/>
      <c r="D160" s="136">
        <f>利润核算表!C160</f>
        <v>0</v>
      </c>
      <c r="E160" s="137">
        <f>SUMIF(入库表!D4:D33,B160,入库表!E4:E33)</f>
        <v>0</v>
      </c>
      <c r="F160" s="138">
        <f t="shared" si="2"/>
        <v>0</v>
      </c>
    </row>
    <row r="161" spans="1:6">
      <c r="A161" s="133"/>
      <c r="B161" s="134">
        <f>商品列表!I21</f>
        <v>0</v>
      </c>
      <c r="C161" s="135"/>
      <c r="D161" s="136">
        <f>利润核算表!C161</f>
        <v>0</v>
      </c>
      <c r="E161" s="137">
        <f>SUMIF(入库表!D4:D33,B161,入库表!E4:E33)</f>
        <v>0</v>
      </c>
      <c r="F161" s="138">
        <f t="shared" si="2"/>
        <v>0</v>
      </c>
    </row>
    <row r="162" ht="14.25" spans="1:6">
      <c r="A162" s="151"/>
      <c r="B162" s="152">
        <f>商品列表!I22</f>
        <v>0</v>
      </c>
      <c r="C162" s="153"/>
      <c r="D162" s="154">
        <f>利润核算表!C162</f>
        <v>0</v>
      </c>
      <c r="E162" s="155">
        <f>SUMIF(入库表!D4:D33,B162,入库表!E4:E33)</f>
        <v>0</v>
      </c>
      <c r="F162" s="156">
        <f t="shared" si="2"/>
        <v>0</v>
      </c>
    </row>
    <row r="163" ht="14.25" spans="1:6">
      <c r="A163" s="126" t="str">
        <f>商品列表!J2</f>
        <v>方便面</v>
      </c>
      <c r="B163" s="127">
        <f>商品列表!J3</f>
        <v>0</v>
      </c>
      <c r="C163" s="128"/>
      <c r="D163" s="129">
        <f>利润核算表!C163</f>
        <v>0</v>
      </c>
      <c r="E163" s="130">
        <f>SUMIF(入库表!D4:D33,B163,入库表!E4:E33)</f>
        <v>0</v>
      </c>
      <c r="F163" s="131">
        <f t="shared" si="2"/>
        <v>0</v>
      </c>
    </row>
    <row r="164" spans="1:6">
      <c r="A164" s="133"/>
      <c r="B164" s="134">
        <f>商品列表!J4</f>
        <v>0</v>
      </c>
      <c r="C164" s="135"/>
      <c r="D164" s="136">
        <f>利润核算表!C164</f>
        <v>0</v>
      </c>
      <c r="E164" s="137">
        <f>SUMIF(入库表!D4:D33,B164,入库表!E4:E33)</f>
        <v>0</v>
      </c>
      <c r="F164" s="138">
        <f t="shared" si="2"/>
        <v>0</v>
      </c>
    </row>
    <row r="165" spans="1:6">
      <c r="A165" s="133"/>
      <c r="B165" s="134">
        <f>商品列表!J5</f>
        <v>0</v>
      </c>
      <c r="C165" s="135"/>
      <c r="D165" s="136">
        <f>利润核算表!C165</f>
        <v>0</v>
      </c>
      <c r="E165" s="137">
        <f>SUMIF(入库表!D4:D33,B165,入库表!E4:E33)</f>
        <v>0</v>
      </c>
      <c r="F165" s="138">
        <f t="shared" si="2"/>
        <v>0</v>
      </c>
    </row>
    <row r="166" spans="1:6">
      <c r="A166" s="133"/>
      <c r="B166" s="134">
        <f>商品列表!J6</f>
        <v>0</v>
      </c>
      <c r="C166" s="135"/>
      <c r="D166" s="136">
        <f>利润核算表!C166</f>
        <v>0</v>
      </c>
      <c r="E166" s="137">
        <f>SUMIF(入库表!D4:D33,B166,入库表!E4:E33)</f>
        <v>0</v>
      </c>
      <c r="F166" s="138">
        <f t="shared" si="2"/>
        <v>0</v>
      </c>
    </row>
    <row r="167" spans="1:6">
      <c r="A167" s="133"/>
      <c r="B167" s="134">
        <f>商品列表!J7</f>
        <v>0</v>
      </c>
      <c r="C167" s="135"/>
      <c r="D167" s="136">
        <f>利润核算表!C167</f>
        <v>0</v>
      </c>
      <c r="E167" s="137">
        <f>SUMIF(入库表!D4:D33,B167,入库表!E4:E33)</f>
        <v>0</v>
      </c>
      <c r="F167" s="138">
        <f t="shared" si="2"/>
        <v>0</v>
      </c>
    </row>
    <row r="168" spans="1:6">
      <c r="A168" s="133"/>
      <c r="B168" s="134">
        <f>商品列表!J8</f>
        <v>0</v>
      </c>
      <c r="C168" s="135"/>
      <c r="D168" s="136">
        <f>利润核算表!C168</f>
        <v>0</v>
      </c>
      <c r="E168" s="137">
        <f>SUMIF(入库表!D4:D33,B168,入库表!E4:E33)</f>
        <v>0</v>
      </c>
      <c r="F168" s="138">
        <f t="shared" si="2"/>
        <v>0</v>
      </c>
    </row>
    <row r="169" spans="1:6">
      <c r="A169" s="133"/>
      <c r="B169" s="134">
        <f>商品列表!J9</f>
        <v>0</v>
      </c>
      <c r="C169" s="135"/>
      <c r="D169" s="136">
        <f>利润核算表!C169</f>
        <v>0</v>
      </c>
      <c r="E169" s="137">
        <f>SUMIF(入库表!D4:D33,B169,入库表!E4:E33)</f>
        <v>0</v>
      </c>
      <c r="F169" s="138">
        <f t="shared" si="2"/>
        <v>0</v>
      </c>
    </row>
    <row r="170" spans="1:6">
      <c r="A170" s="133"/>
      <c r="B170" s="134">
        <f>商品列表!J10</f>
        <v>0</v>
      </c>
      <c r="C170" s="135"/>
      <c r="D170" s="136">
        <f>利润核算表!C170</f>
        <v>0</v>
      </c>
      <c r="E170" s="137">
        <f>SUMIF(入库表!D4:D33,B170,入库表!E4:E33)</f>
        <v>0</v>
      </c>
      <c r="F170" s="138">
        <f t="shared" si="2"/>
        <v>0</v>
      </c>
    </row>
    <row r="171" spans="1:6">
      <c r="A171" s="133"/>
      <c r="B171" s="134">
        <f>商品列表!J11</f>
        <v>0</v>
      </c>
      <c r="C171" s="135"/>
      <c r="D171" s="136">
        <f>利润核算表!C171</f>
        <v>0</v>
      </c>
      <c r="E171" s="137">
        <f>SUMIF(入库表!D4:D33,B171,入库表!E4:E33)</f>
        <v>0</v>
      </c>
      <c r="F171" s="138">
        <f t="shared" si="2"/>
        <v>0</v>
      </c>
    </row>
    <row r="172" spans="1:6">
      <c r="A172" s="133"/>
      <c r="B172" s="134">
        <f>商品列表!J12</f>
        <v>0</v>
      </c>
      <c r="C172" s="135"/>
      <c r="D172" s="136">
        <f>利润核算表!C172</f>
        <v>0</v>
      </c>
      <c r="E172" s="137">
        <f>SUMIF(入库表!D4:D33,B172,入库表!E4:E33)</f>
        <v>0</v>
      </c>
      <c r="F172" s="138">
        <f t="shared" si="2"/>
        <v>0</v>
      </c>
    </row>
    <row r="173" spans="1:6">
      <c r="A173" s="133"/>
      <c r="B173" s="134">
        <f>商品列表!J13</f>
        <v>0</v>
      </c>
      <c r="C173" s="135"/>
      <c r="D173" s="136">
        <f>利润核算表!C173</f>
        <v>0</v>
      </c>
      <c r="E173" s="137">
        <f>SUMIF(入库表!D4:D33,B173,入库表!E4:E33)</f>
        <v>0</v>
      </c>
      <c r="F173" s="138">
        <f t="shared" si="2"/>
        <v>0</v>
      </c>
    </row>
    <row r="174" spans="1:6">
      <c r="A174" s="133"/>
      <c r="B174" s="134">
        <f>商品列表!J14</f>
        <v>0</v>
      </c>
      <c r="C174" s="135"/>
      <c r="D174" s="136">
        <f>利润核算表!C174</f>
        <v>0</v>
      </c>
      <c r="E174" s="137">
        <f>SUMIF(入库表!D4:D33,B174,入库表!E4:E33)</f>
        <v>0</v>
      </c>
      <c r="F174" s="138">
        <f t="shared" si="2"/>
        <v>0</v>
      </c>
    </row>
    <row r="175" spans="1:6">
      <c r="A175" s="133"/>
      <c r="B175" s="134">
        <f>商品列表!J15</f>
        <v>0</v>
      </c>
      <c r="C175" s="135"/>
      <c r="D175" s="136">
        <f>利润核算表!C175</f>
        <v>0</v>
      </c>
      <c r="E175" s="137">
        <f>SUMIF(入库表!D4:D33,B175,入库表!E4:E33)</f>
        <v>0</v>
      </c>
      <c r="F175" s="138">
        <f t="shared" si="2"/>
        <v>0</v>
      </c>
    </row>
    <row r="176" spans="1:6">
      <c r="A176" s="133"/>
      <c r="B176" s="134">
        <f>商品列表!J16</f>
        <v>0</v>
      </c>
      <c r="C176" s="135"/>
      <c r="D176" s="136">
        <f>利润核算表!C176</f>
        <v>0</v>
      </c>
      <c r="E176" s="137">
        <f>SUMIF(入库表!D4:D33,B176,入库表!E4:E33)</f>
        <v>0</v>
      </c>
      <c r="F176" s="138">
        <f t="shared" si="2"/>
        <v>0</v>
      </c>
    </row>
    <row r="177" spans="1:6">
      <c r="A177" s="133"/>
      <c r="B177" s="134">
        <f>商品列表!J17</f>
        <v>0</v>
      </c>
      <c r="C177" s="135"/>
      <c r="D177" s="136">
        <f>利润核算表!C177</f>
        <v>0</v>
      </c>
      <c r="E177" s="137">
        <f>SUMIF(入库表!D4:D33,B177,入库表!E4:E33)</f>
        <v>0</v>
      </c>
      <c r="F177" s="138">
        <f t="shared" si="2"/>
        <v>0</v>
      </c>
    </row>
    <row r="178" spans="1:6">
      <c r="A178" s="133"/>
      <c r="B178" s="134">
        <f>商品列表!J18</f>
        <v>0</v>
      </c>
      <c r="C178" s="135"/>
      <c r="D178" s="136">
        <f>利润核算表!C178</f>
        <v>0</v>
      </c>
      <c r="E178" s="137">
        <f>SUMIF(入库表!D4:D33,B178,入库表!E4:E33)</f>
        <v>0</v>
      </c>
      <c r="F178" s="138">
        <f t="shared" si="2"/>
        <v>0</v>
      </c>
    </row>
    <row r="179" spans="1:6">
      <c r="A179" s="133"/>
      <c r="B179" s="134">
        <f>商品列表!J19</f>
        <v>0</v>
      </c>
      <c r="C179" s="135"/>
      <c r="D179" s="136">
        <f>利润核算表!C179</f>
        <v>0</v>
      </c>
      <c r="E179" s="137">
        <f>SUMIF(入库表!D4:D33,B179,入库表!E4:E33)</f>
        <v>0</v>
      </c>
      <c r="F179" s="138">
        <f t="shared" si="2"/>
        <v>0</v>
      </c>
    </row>
    <row r="180" spans="1:6">
      <c r="A180" s="133"/>
      <c r="B180" s="134">
        <f>商品列表!J20</f>
        <v>0</v>
      </c>
      <c r="C180" s="135"/>
      <c r="D180" s="136">
        <f>利润核算表!C180</f>
        <v>0</v>
      </c>
      <c r="E180" s="137">
        <f>SUMIF(入库表!D4:D33,B180,入库表!E4:E33)</f>
        <v>0</v>
      </c>
      <c r="F180" s="138">
        <f t="shared" si="2"/>
        <v>0</v>
      </c>
    </row>
    <row r="181" spans="1:6">
      <c r="A181" s="133"/>
      <c r="B181" s="134">
        <f>商品列表!J21</f>
        <v>0</v>
      </c>
      <c r="C181" s="135"/>
      <c r="D181" s="136">
        <f>利润核算表!C181</f>
        <v>0</v>
      </c>
      <c r="E181" s="137">
        <f>SUMIF(入库表!D4:D33,B181,入库表!E4:E33)</f>
        <v>0</v>
      </c>
      <c r="F181" s="138">
        <f t="shared" si="2"/>
        <v>0</v>
      </c>
    </row>
    <row r="182" ht="14.25" spans="1:6">
      <c r="A182" s="139"/>
      <c r="B182" s="140">
        <f>商品列表!J22</f>
        <v>0</v>
      </c>
      <c r="C182" s="141"/>
      <c r="D182" s="142">
        <f>利润核算表!C182</f>
        <v>0</v>
      </c>
      <c r="E182" s="143">
        <f>SUMIF(入库表!D4:D33,B182,入库表!E4:E33)</f>
        <v>0</v>
      </c>
      <c r="F182" s="144">
        <f t="shared" si="2"/>
        <v>0</v>
      </c>
    </row>
    <row r="183" ht="14.25" spans="1:6">
      <c r="A183" s="145" t="str">
        <f>商品列表!K2</f>
        <v>糖果</v>
      </c>
      <c r="B183" s="146">
        <f>商品列表!K3</f>
        <v>0</v>
      </c>
      <c r="C183" s="147"/>
      <c r="D183" s="148">
        <f>利润核算表!C183</f>
        <v>0</v>
      </c>
      <c r="E183" s="149">
        <f>SUMIF(入库表!D4:D33,B183,入库表!E4:E33)</f>
        <v>0</v>
      </c>
      <c r="F183" s="150">
        <f t="shared" si="2"/>
        <v>0</v>
      </c>
    </row>
    <row r="184" spans="1:6">
      <c r="A184" s="133"/>
      <c r="B184" s="134">
        <f>商品列表!K4</f>
        <v>0</v>
      </c>
      <c r="C184" s="135"/>
      <c r="D184" s="136">
        <f>利润核算表!C184</f>
        <v>0</v>
      </c>
      <c r="E184" s="137">
        <f>SUMIF(入库表!D4:D33,B184,入库表!E4:E33)</f>
        <v>0</v>
      </c>
      <c r="F184" s="138">
        <f t="shared" si="2"/>
        <v>0</v>
      </c>
    </row>
    <row r="185" spans="1:6">
      <c r="A185" s="133"/>
      <c r="B185" s="134">
        <f>商品列表!K5</f>
        <v>0</v>
      </c>
      <c r="C185" s="135"/>
      <c r="D185" s="136">
        <f>利润核算表!C185</f>
        <v>0</v>
      </c>
      <c r="E185" s="137">
        <f>SUMIF(入库表!D4:D33,B185,入库表!E4:E33)</f>
        <v>0</v>
      </c>
      <c r="F185" s="138">
        <f t="shared" si="2"/>
        <v>0</v>
      </c>
    </row>
    <row r="186" spans="1:6">
      <c r="A186" s="133"/>
      <c r="B186" s="134">
        <f>商品列表!K6</f>
        <v>0</v>
      </c>
      <c r="C186" s="135"/>
      <c r="D186" s="136">
        <f>利润核算表!C186</f>
        <v>0</v>
      </c>
      <c r="E186" s="137">
        <f>SUMIF(入库表!D4:D33,B186,入库表!E4:E33)</f>
        <v>0</v>
      </c>
      <c r="F186" s="138">
        <f t="shared" si="2"/>
        <v>0</v>
      </c>
    </row>
    <row r="187" spans="1:6">
      <c r="A187" s="133"/>
      <c r="B187" s="134">
        <f>商品列表!K7</f>
        <v>0</v>
      </c>
      <c r="C187" s="135"/>
      <c r="D187" s="136">
        <f>利润核算表!C187</f>
        <v>0</v>
      </c>
      <c r="E187" s="137">
        <f>SUMIF(入库表!D4:D33,B187,入库表!E4:E33)</f>
        <v>0</v>
      </c>
      <c r="F187" s="138">
        <f t="shared" si="2"/>
        <v>0</v>
      </c>
    </row>
    <row r="188" spans="1:6">
      <c r="A188" s="133"/>
      <c r="B188" s="134">
        <f>商品列表!K8</f>
        <v>0</v>
      </c>
      <c r="C188" s="135"/>
      <c r="D188" s="136">
        <f>利润核算表!C188</f>
        <v>0</v>
      </c>
      <c r="E188" s="137">
        <f>SUMIF(入库表!D4:D33,B188,入库表!E4:E33)</f>
        <v>0</v>
      </c>
      <c r="F188" s="138">
        <f t="shared" si="2"/>
        <v>0</v>
      </c>
    </row>
    <row r="189" spans="1:6">
      <c r="A189" s="133"/>
      <c r="B189" s="134">
        <f>商品列表!K9</f>
        <v>0</v>
      </c>
      <c r="C189" s="135"/>
      <c r="D189" s="136">
        <f>利润核算表!C189</f>
        <v>0</v>
      </c>
      <c r="E189" s="137">
        <f>SUMIF(入库表!D4:D33,B189,入库表!E4:E33)</f>
        <v>0</v>
      </c>
      <c r="F189" s="138">
        <f t="shared" si="2"/>
        <v>0</v>
      </c>
    </row>
    <row r="190" spans="1:6">
      <c r="A190" s="133"/>
      <c r="B190" s="134">
        <f>商品列表!K10</f>
        <v>0</v>
      </c>
      <c r="C190" s="135"/>
      <c r="D190" s="136">
        <f>利润核算表!C190</f>
        <v>0</v>
      </c>
      <c r="E190" s="137">
        <f>SUMIF(入库表!D4:D33,B190,入库表!E4:E33)</f>
        <v>0</v>
      </c>
      <c r="F190" s="138">
        <f t="shared" si="2"/>
        <v>0</v>
      </c>
    </row>
    <row r="191" spans="1:6">
      <c r="A191" s="133"/>
      <c r="B191" s="134">
        <f>商品列表!K11</f>
        <v>0</v>
      </c>
      <c r="C191" s="135"/>
      <c r="D191" s="136">
        <f>利润核算表!C191</f>
        <v>0</v>
      </c>
      <c r="E191" s="137">
        <f>SUMIF(入库表!D4:D33,B191,入库表!E4:E33)</f>
        <v>0</v>
      </c>
      <c r="F191" s="138">
        <f t="shared" si="2"/>
        <v>0</v>
      </c>
    </row>
    <row r="192" spans="1:6">
      <c r="A192" s="133"/>
      <c r="B192" s="134">
        <f>商品列表!K12</f>
        <v>0</v>
      </c>
      <c r="C192" s="135"/>
      <c r="D192" s="136">
        <f>利润核算表!C192</f>
        <v>0</v>
      </c>
      <c r="E192" s="137">
        <f>SUMIF(入库表!D4:D33,B192,入库表!E4:E33)</f>
        <v>0</v>
      </c>
      <c r="F192" s="138">
        <f t="shared" si="2"/>
        <v>0</v>
      </c>
    </row>
    <row r="193" spans="1:6">
      <c r="A193" s="133"/>
      <c r="B193" s="134">
        <f>商品列表!K13</f>
        <v>0</v>
      </c>
      <c r="C193" s="135"/>
      <c r="D193" s="136">
        <f>利润核算表!C193</f>
        <v>0</v>
      </c>
      <c r="E193" s="137">
        <f>SUMIF(入库表!D4:D33,B193,入库表!E4:E33)</f>
        <v>0</v>
      </c>
      <c r="F193" s="138">
        <f t="shared" si="2"/>
        <v>0</v>
      </c>
    </row>
    <row r="194" spans="1:6">
      <c r="A194" s="133"/>
      <c r="B194" s="134">
        <f>商品列表!K14</f>
        <v>0</v>
      </c>
      <c r="C194" s="135"/>
      <c r="D194" s="136">
        <f>利润核算表!C194</f>
        <v>0</v>
      </c>
      <c r="E194" s="137">
        <f>SUMIF(入库表!D4:D33,B194,入库表!E4:E33)</f>
        <v>0</v>
      </c>
      <c r="F194" s="138">
        <f t="shared" si="2"/>
        <v>0</v>
      </c>
    </row>
    <row r="195" spans="1:6">
      <c r="A195" s="133"/>
      <c r="B195" s="134">
        <f>商品列表!K15</f>
        <v>0</v>
      </c>
      <c r="C195" s="135"/>
      <c r="D195" s="136">
        <f>利润核算表!C195</f>
        <v>0</v>
      </c>
      <c r="E195" s="137">
        <f>SUMIF(入库表!D4:D33,B195,入库表!E4:E33)</f>
        <v>0</v>
      </c>
      <c r="F195" s="138">
        <f t="shared" si="2"/>
        <v>0</v>
      </c>
    </row>
    <row r="196" spans="1:6">
      <c r="A196" s="133"/>
      <c r="B196" s="134">
        <f>商品列表!K16</f>
        <v>0</v>
      </c>
      <c r="C196" s="135"/>
      <c r="D196" s="136">
        <f>利润核算表!C196</f>
        <v>0</v>
      </c>
      <c r="E196" s="137">
        <f>SUMIF(入库表!D4:D33,B196,入库表!E4:E33)</f>
        <v>0</v>
      </c>
      <c r="F196" s="138">
        <f t="shared" ref="F196:F222" si="3">C196-D196+E196</f>
        <v>0</v>
      </c>
    </row>
    <row r="197" spans="1:6">
      <c r="A197" s="133"/>
      <c r="B197" s="134">
        <f>商品列表!K17</f>
        <v>0</v>
      </c>
      <c r="C197" s="135"/>
      <c r="D197" s="136">
        <f>利润核算表!C197</f>
        <v>0</v>
      </c>
      <c r="E197" s="137">
        <f>SUMIF(入库表!D4:D33,B197,入库表!E4:E33)</f>
        <v>0</v>
      </c>
      <c r="F197" s="138">
        <f t="shared" si="3"/>
        <v>0</v>
      </c>
    </row>
    <row r="198" spans="1:6">
      <c r="A198" s="133"/>
      <c r="B198" s="134">
        <f>商品列表!K18</f>
        <v>0</v>
      </c>
      <c r="C198" s="135"/>
      <c r="D198" s="136">
        <f>利润核算表!C198</f>
        <v>0</v>
      </c>
      <c r="E198" s="137">
        <f>SUMIF(入库表!D4:D33,B198,入库表!E4:E33)</f>
        <v>0</v>
      </c>
      <c r="F198" s="138">
        <f t="shared" si="3"/>
        <v>0</v>
      </c>
    </row>
    <row r="199" spans="1:6">
      <c r="A199" s="133"/>
      <c r="B199" s="134">
        <f>商品列表!K19</f>
        <v>0</v>
      </c>
      <c r="C199" s="135"/>
      <c r="D199" s="136">
        <f>利润核算表!C199</f>
        <v>0</v>
      </c>
      <c r="E199" s="137">
        <f>SUMIF(入库表!D4:D33,B199,入库表!E4:E33)</f>
        <v>0</v>
      </c>
      <c r="F199" s="138">
        <f t="shared" si="3"/>
        <v>0</v>
      </c>
    </row>
    <row r="200" spans="1:6">
      <c r="A200" s="133"/>
      <c r="B200" s="134">
        <f>商品列表!K20</f>
        <v>0</v>
      </c>
      <c r="C200" s="135"/>
      <c r="D200" s="136">
        <f>利润核算表!C200</f>
        <v>0</v>
      </c>
      <c r="E200" s="137">
        <f>SUMIF(入库表!D4:D33,B200,入库表!E4:E33)</f>
        <v>0</v>
      </c>
      <c r="F200" s="138">
        <f t="shared" si="3"/>
        <v>0</v>
      </c>
    </row>
    <row r="201" spans="1:6">
      <c r="A201" s="133"/>
      <c r="B201" s="134">
        <f>商品列表!K21</f>
        <v>0</v>
      </c>
      <c r="C201" s="135"/>
      <c r="D201" s="136">
        <f>利润核算表!C201</f>
        <v>0</v>
      </c>
      <c r="E201" s="137">
        <f>SUMIF(入库表!D4:D33,B201,入库表!E4:E33)</f>
        <v>0</v>
      </c>
      <c r="F201" s="138">
        <f t="shared" si="3"/>
        <v>0</v>
      </c>
    </row>
    <row r="202" ht="14.25" spans="1:6">
      <c r="A202" s="151"/>
      <c r="B202" s="152">
        <f>商品列表!K22</f>
        <v>0</v>
      </c>
      <c r="C202" s="153"/>
      <c r="D202" s="154">
        <f>利润核算表!C202</f>
        <v>0</v>
      </c>
      <c r="E202" s="155">
        <f>SUMIF(入库表!D4:D33,B202,入库表!E4:E33)</f>
        <v>0</v>
      </c>
      <c r="F202" s="156">
        <f t="shared" si="3"/>
        <v>0</v>
      </c>
    </row>
    <row r="203" ht="14.25" spans="1:6">
      <c r="A203" s="126" t="str">
        <f>商品列表!L2</f>
        <v>香肠</v>
      </c>
      <c r="B203" s="127">
        <f>商品列表!L3</f>
        <v>0</v>
      </c>
      <c r="C203" s="128"/>
      <c r="D203" s="129">
        <f>利润核算表!C203</f>
        <v>0</v>
      </c>
      <c r="E203" s="130">
        <f>SUMIF(入库表!D4:D33,B203,入库表!E4:E33)</f>
        <v>0</v>
      </c>
      <c r="F203" s="131">
        <f t="shared" si="3"/>
        <v>0</v>
      </c>
    </row>
    <row r="204" spans="1:6">
      <c r="A204" s="133"/>
      <c r="B204" s="134">
        <f>商品列表!L4</f>
        <v>0</v>
      </c>
      <c r="C204" s="135"/>
      <c r="D204" s="136">
        <v>8</v>
      </c>
      <c r="E204" s="137">
        <f>SUMIF(入库表!D4:D33,B204,入库表!E4:E33)</f>
        <v>0</v>
      </c>
      <c r="F204" s="138">
        <f t="shared" si="3"/>
        <v>-8</v>
      </c>
    </row>
    <row r="205" spans="1:6">
      <c r="A205" s="133"/>
      <c r="B205" s="134">
        <f>商品列表!L5</f>
        <v>0</v>
      </c>
      <c r="C205" s="135"/>
      <c r="D205" s="136">
        <f>利润核算表!C205</f>
        <v>0</v>
      </c>
      <c r="E205" s="137">
        <f>SUMIF(入库表!D4:D33,B205,入库表!E4:E33)</f>
        <v>0</v>
      </c>
      <c r="F205" s="138">
        <f t="shared" si="3"/>
        <v>0</v>
      </c>
    </row>
    <row r="206" spans="1:6">
      <c r="A206" s="133"/>
      <c r="B206" s="134">
        <f>商品列表!L6</f>
        <v>0</v>
      </c>
      <c r="C206" s="135"/>
      <c r="D206" s="136">
        <f>利润核算表!C206</f>
        <v>0</v>
      </c>
      <c r="E206" s="137">
        <f>SUMIF(入库表!D4:D33,B206,入库表!E4:E33)</f>
        <v>0</v>
      </c>
      <c r="F206" s="138">
        <f t="shared" si="3"/>
        <v>0</v>
      </c>
    </row>
    <row r="207" spans="1:6">
      <c r="A207" s="133"/>
      <c r="B207" s="134">
        <f>商品列表!L7</f>
        <v>0</v>
      </c>
      <c r="C207" s="135"/>
      <c r="D207" s="136">
        <f>利润核算表!C207</f>
        <v>0</v>
      </c>
      <c r="E207" s="137">
        <f>SUMIF(入库表!D4:D33,B207,入库表!E4:E33)</f>
        <v>0</v>
      </c>
      <c r="F207" s="138">
        <f t="shared" si="3"/>
        <v>0</v>
      </c>
    </row>
    <row r="208" spans="1:6">
      <c r="A208" s="133"/>
      <c r="B208" s="134">
        <f>商品列表!L8</f>
        <v>0</v>
      </c>
      <c r="C208" s="135"/>
      <c r="D208" s="136">
        <f>利润核算表!C208</f>
        <v>0</v>
      </c>
      <c r="E208" s="137">
        <f>SUMIF(入库表!D4:D33,B208,入库表!E4:E33)</f>
        <v>0</v>
      </c>
      <c r="F208" s="138">
        <f t="shared" si="3"/>
        <v>0</v>
      </c>
    </row>
    <row r="209" spans="1:6">
      <c r="A209" s="133"/>
      <c r="B209" s="134">
        <f>商品列表!L9</f>
        <v>0</v>
      </c>
      <c r="C209" s="135"/>
      <c r="D209" s="136">
        <f>利润核算表!C209</f>
        <v>0</v>
      </c>
      <c r="E209" s="137">
        <f>SUMIF(入库表!D4:D33,B209,入库表!E4:E33)</f>
        <v>0</v>
      </c>
      <c r="F209" s="138">
        <f t="shared" si="3"/>
        <v>0</v>
      </c>
    </row>
    <row r="210" spans="1:6">
      <c r="A210" s="133"/>
      <c r="B210" s="134">
        <f>商品列表!L10</f>
        <v>0</v>
      </c>
      <c r="C210" s="135"/>
      <c r="D210" s="136">
        <f>利润核算表!C210</f>
        <v>0</v>
      </c>
      <c r="E210" s="137">
        <f>SUMIF(入库表!D4:D33,B210,入库表!E4:E33)</f>
        <v>0</v>
      </c>
      <c r="F210" s="138">
        <f t="shared" si="3"/>
        <v>0</v>
      </c>
    </row>
    <row r="211" spans="1:6">
      <c r="A211" s="133"/>
      <c r="B211" s="134">
        <f>商品列表!L11</f>
        <v>0</v>
      </c>
      <c r="C211" s="135"/>
      <c r="D211" s="136">
        <f>利润核算表!C211</f>
        <v>0</v>
      </c>
      <c r="E211" s="137">
        <f>SUMIF(入库表!D4:D33,B211,入库表!E4:E33)</f>
        <v>0</v>
      </c>
      <c r="F211" s="138">
        <f t="shared" si="3"/>
        <v>0</v>
      </c>
    </row>
    <row r="212" spans="1:6">
      <c r="A212" s="133"/>
      <c r="B212" s="134">
        <f>商品列表!L12</f>
        <v>0</v>
      </c>
      <c r="C212" s="135"/>
      <c r="D212" s="136">
        <f>利润核算表!C212</f>
        <v>0</v>
      </c>
      <c r="E212" s="137">
        <f>SUMIF(入库表!D4:D33,B212,入库表!E4:E33)</f>
        <v>0</v>
      </c>
      <c r="F212" s="138">
        <f t="shared" si="3"/>
        <v>0</v>
      </c>
    </row>
    <row r="213" spans="1:6">
      <c r="A213" s="133"/>
      <c r="B213" s="134">
        <f>商品列表!L13</f>
        <v>0</v>
      </c>
      <c r="C213" s="135"/>
      <c r="D213" s="136">
        <f>利润核算表!C213</f>
        <v>0</v>
      </c>
      <c r="E213" s="137">
        <f>SUMIF(入库表!D4:D33,B213,入库表!E4:E33)</f>
        <v>0</v>
      </c>
      <c r="F213" s="138">
        <f t="shared" si="3"/>
        <v>0</v>
      </c>
    </row>
    <row r="214" spans="1:6">
      <c r="A214" s="133"/>
      <c r="B214" s="134">
        <f>商品列表!L14</f>
        <v>0</v>
      </c>
      <c r="C214" s="135"/>
      <c r="D214" s="136">
        <f>利润核算表!C214</f>
        <v>0</v>
      </c>
      <c r="E214" s="137">
        <f>SUMIF(入库表!D4:D33,B214,入库表!E4:E33)</f>
        <v>0</v>
      </c>
      <c r="F214" s="138">
        <f t="shared" si="3"/>
        <v>0</v>
      </c>
    </row>
    <row r="215" spans="1:6">
      <c r="A215" s="133"/>
      <c r="B215" s="134">
        <f>商品列表!L15</f>
        <v>0</v>
      </c>
      <c r="C215" s="135"/>
      <c r="D215" s="136">
        <f>利润核算表!C215</f>
        <v>0</v>
      </c>
      <c r="E215" s="137">
        <f>SUMIF(入库表!D4:D33,B215,入库表!E4:E33)</f>
        <v>0</v>
      </c>
      <c r="F215" s="138">
        <f t="shared" si="3"/>
        <v>0</v>
      </c>
    </row>
    <row r="216" spans="1:6">
      <c r="A216" s="133"/>
      <c r="B216" s="134">
        <f>商品列表!L16</f>
        <v>0</v>
      </c>
      <c r="C216" s="135"/>
      <c r="D216" s="136">
        <f>利润核算表!C216</f>
        <v>0</v>
      </c>
      <c r="E216" s="137">
        <f>SUMIF(入库表!D4:D33,B216,入库表!E4:E33)</f>
        <v>0</v>
      </c>
      <c r="F216" s="138">
        <f t="shared" si="3"/>
        <v>0</v>
      </c>
    </row>
    <row r="217" spans="1:6">
      <c r="A217" s="133"/>
      <c r="B217" s="134">
        <f>商品列表!L17</f>
        <v>0</v>
      </c>
      <c r="C217" s="135"/>
      <c r="D217" s="136">
        <f>利润核算表!C217</f>
        <v>0</v>
      </c>
      <c r="E217" s="137">
        <f>SUMIF(入库表!D4:D33,B217,入库表!E4:E33)</f>
        <v>0</v>
      </c>
      <c r="F217" s="138">
        <f t="shared" si="3"/>
        <v>0</v>
      </c>
    </row>
    <row r="218" spans="1:6">
      <c r="A218" s="133"/>
      <c r="B218" s="134">
        <f>商品列表!L18</f>
        <v>0</v>
      </c>
      <c r="C218" s="135"/>
      <c r="D218" s="136">
        <f>利润核算表!C218</f>
        <v>0</v>
      </c>
      <c r="E218" s="137">
        <f>SUMIF(入库表!D4:D33,B218,入库表!E4:E33)</f>
        <v>0</v>
      </c>
      <c r="F218" s="138">
        <f t="shared" si="3"/>
        <v>0</v>
      </c>
    </row>
    <row r="219" spans="1:6">
      <c r="A219" s="133"/>
      <c r="B219" s="134">
        <f>商品列表!L19</f>
        <v>0</v>
      </c>
      <c r="C219" s="135"/>
      <c r="D219" s="136">
        <f>利润核算表!C219</f>
        <v>0</v>
      </c>
      <c r="E219" s="137">
        <f>SUMIF(入库表!D4:D33,B219,入库表!E4:E33)</f>
        <v>0</v>
      </c>
      <c r="F219" s="138">
        <f t="shared" si="3"/>
        <v>0</v>
      </c>
    </row>
    <row r="220" spans="1:6">
      <c r="A220" s="133"/>
      <c r="B220" s="134">
        <f>商品列表!L20</f>
        <v>0</v>
      </c>
      <c r="C220" s="135"/>
      <c r="D220" s="136">
        <f>利润核算表!C220</f>
        <v>0</v>
      </c>
      <c r="E220" s="137">
        <f>SUMIF(入库表!D4:D33,B220,入库表!E4:E33)</f>
        <v>0</v>
      </c>
      <c r="F220" s="138">
        <f t="shared" si="3"/>
        <v>0</v>
      </c>
    </row>
    <row r="221" spans="1:6">
      <c r="A221" s="133"/>
      <c r="B221" s="134">
        <f>商品列表!L21</f>
        <v>0</v>
      </c>
      <c r="C221" s="135"/>
      <c r="D221" s="136">
        <f>利润核算表!C221</f>
        <v>0</v>
      </c>
      <c r="E221" s="137">
        <f>SUMIF(入库表!D4:D33,B221,入库表!E4:E33)</f>
        <v>0</v>
      </c>
      <c r="F221" s="138">
        <f t="shared" si="3"/>
        <v>0</v>
      </c>
    </row>
    <row r="222" ht="14.25" spans="1:6">
      <c r="A222" s="139"/>
      <c r="B222" s="140">
        <f>商品列表!L22</f>
        <v>0</v>
      </c>
      <c r="C222" s="141"/>
      <c r="D222" s="142">
        <f>利润核算表!C222</f>
        <v>0</v>
      </c>
      <c r="E222" s="143">
        <f>SUMIF(入库表!D4:D33,B222,入库表!E4:E33)</f>
        <v>0</v>
      </c>
      <c r="F222" s="144">
        <f t="shared" si="3"/>
        <v>0</v>
      </c>
    </row>
    <row r="223" ht="14.25"/>
  </sheetData>
  <mergeCells count="12">
    <mergeCell ref="A1:F1"/>
    <mergeCell ref="A3:A22"/>
    <mergeCell ref="A23:A42"/>
    <mergeCell ref="A43:A62"/>
    <mergeCell ref="A63:A82"/>
    <mergeCell ref="A83:A102"/>
    <mergeCell ref="A103:A122"/>
    <mergeCell ref="A123:A142"/>
    <mergeCell ref="A143:A162"/>
    <mergeCell ref="A163:A182"/>
    <mergeCell ref="A183:A202"/>
    <mergeCell ref="A203:A222"/>
  </mergeCells>
  <conditionalFormatting sqref="F$1:F$1048576">
    <cfRule type="cellIs" dxfId="0" priority="1" operator="lessThan">
      <formula>5</formula>
    </cfRule>
  </conditionalFormatting>
  <pageMargins left="0.75" right="0.75" top="1" bottom="1" header="0.511805555555556" footer="0.511805555555556"/>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tint="0.6"/>
  </sheetPr>
  <dimension ref="A1:J223"/>
  <sheetViews>
    <sheetView workbookViewId="0">
      <pane xSplit="1" ySplit="2" topLeftCell="B3" activePane="bottomRight" state="frozen"/>
      <selection/>
      <selection pane="topRight"/>
      <selection pane="bottomLeft"/>
      <selection pane="bottomRight" activeCell="J29" sqref="J29"/>
    </sheetView>
  </sheetViews>
  <sheetFormatPr defaultColWidth="8.725" defaultRowHeight="13.5"/>
  <cols>
    <col min="1" max="1" width="20.6333333333333" style="27" customWidth="1"/>
    <col min="2" max="4" width="15.6333333333333" style="27" customWidth="1"/>
    <col min="5" max="10" width="8.725" style="13"/>
    <col min="11" max="16384" width="8.725" style="2"/>
  </cols>
  <sheetData>
    <row r="1" ht="26.25" spans="1:8">
      <c r="A1" s="28" t="s">
        <v>22</v>
      </c>
      <c r="B1" s="29"/>
      <c r="C1" s="29"/>
      <c r="D1" s="29"/>
      <c r="F1" s="82"/>
      <c r="G1" s="82"/>
      <c r="H1" s="82"/>
    </row>
    <row r="2" ht="27" spans="1:10">
      <c r="A2" s="83" t="s">
        <v>3</v>
      </c>
      <c r="B2" s="84" t="s">
        <v>17</v>
      </c>
      <c r="C2" s="85" t="s">
        <v>19</v>
      </c>
      <c r="D2" s="86" t="s">
        <v>23</v>
      </c>
      <c r="F2" s="87" t="s">
        <v>24</v>
      </c>
      <c r="G2" s="87"/>
      <c r="H2" s="88">
        <f>SUM(D3:D222)</f>
        <v>0</v>
      </c>
      <c r="I2" s="88"/>
      <c r="J2" s="88"/>
    </row>
    <row r="3" ht="14.25" spans="1:4">
      <c r="A3" s="89" t="str">
        <f>商品列表!B2</f>
        <v>茶饮料</v>
      </c>
      <c r="B3" s="90"/>
      <c r="C3" s="91">
        <f>SUMIF(销售记录表!F3:F302,B3,销售记录表!G3:G302)+SUMIF(销售记录表!J3:J302,B3,销售记录表!K3:K302)+SUMIF(销售记录表!N3:N302,B3,销售记录表!O3:O302)+SUMIF(销售记录表!R3:R302,B3,销售记录表!S3:S302)+SUMIF(销售记录表!V3:V302,B3,销售记录表!W3:W302)+SUMIF(销售记录表!Z3:Z302,B3,销售记录表!AA3:AA302)</f>
        <v>0</v>
      </c>
      <c r="D3" s="92">
        <f>(商品价格表!D3-商品价格表!C3)*C3</f>
        <v>0</v>
      </c>
    </row>
    <row r="4" spans="1:4">
      <c r="A4" s="93"/>
      <c r="B4" s="94"/>
      <c r="C4" s="44">
        <f>SUMIF(销售记录表!F3:F302,B4,销售记录表!G3:G302)+SUMIF(销售记录表!J3:J302,B4,销售记录表!K3:K302)+SUMIF(销售记录表!N3:N302,B4,销售记录表!O3:O302)+SUMIF(销售记录表!R3:R302,B4,销售记录表!S3:S302)+SUMIF(销售记录表!V3:V302,B4,销售记录表!W3:W302)+SUMIF(销售记录表!Z3:Z302,B4,销售记录表!AA3:AA302)</f>
        <v>0</v>
      </c>
      <c r="D4" s="95">
        <f>(商品价格表!D4-商品价格表!C4)*C4</f>
        <v>0</v>
      </c>
    </row>
    <row r="5" spans="1:4">
      <c r="A5" s="93"/>
      <c r="B5" s="94"/>
      <c r="C5" s="44">
        <f>SUMIF(销售记录表!F3:F302,B5,销售记录表!G3:G302)+SUMIF(销售记录表!J3:J302,B5,销售记录表!K3:K302)+SUMIF(销售记录表!N3:N302,B5,销售记录表!O3:O302)+SUMIF(销售记录表!R3:R302,B5,销售记录表!S3:S302)+SUMIF(销售记录表!V3:V302,B5,销售记录表!W3:W302)+SUMIF(销售记录表!Z3:Z302,B5,销售记录表!AA3:AA302)</f>
        <v>0</v>
      </c>
      <c r="D5" s="95">
        <f>(商品价格表!D5-商品价格表!C5)*C5</f>
        <v>0</v>
      </c>
    </row>
    <row r="6" spans="1:4">
      <c r="A6" s="93"/>
      <c r="B6" s="94"/>
      <c r="C6" s="44">
        <f>SUMIF(销售记录表!F3:F302,B6,销售记录表!G3:G302)+SUMIF(销售记录表!J3:J302,B6,销售记录表!K3:K302)+SUMIF(销售记录表!N3:N302,B6,销售记录表!O3:O302)+SUMIF(销售记录表!R3:R302,B6,销售记录表!S3:S302)+SUMIF(销售记录表!V3:V302,B6,销售记录表!W3:W302)+SUMIF(销售记录表!Z3:Z302,B6,销售记录表!AA3:AA302)</f>
        <v>0</v>
      </c>
      <c r="D6" s="95">
        <f>(商品价格表!D6-商品价格表!C6)*C6</f>
        <v>0</v>
      </c>
    </row>
    <row r="7" spans="1:4">
      <c r="A7" s="93"/>
      <c r="B7" s="94"/>
      <c r="C7" s="44">
        <f>SUMIF(销售记录表!F3:F302,B7,销售记录表!G3:G302)+SUMIF(销售记录表!J3:J302,B7,销售记录表!K3:K302)+SUMIF(销售记录表!N3:N302,B7,销售记录表!O3:O302)+SUMIF(销售记录表!R3:R302,B7,销售记录表!S3:S302)+SUMIF(销售记录表!V3:V302,B7,销售记录表!W3:W302)+SUMIF(销售记录表!Z3:Z302,B7,销售记录表!AA3:AA302)</f>
        <v>0</v>
      </c>
      <c r="D7" s="95">
        <f>(商品价格表!D7-商品价格表!C7)*C7</f>
        <v>0</v>
      </c>
    </row>
    <row r="8" spans="1:4">
      <c r="A8" s="93"/>
      <c r="B8" s="94"/>
      <c r="C8" s="44">
        <f>SUMIF(销售记录表!F3:F302,B8,销售记录表!G3:G302)+SUMIF(销售记录表!J3:J302,B8,销售记录表!K3:K302)+SUMIF(销售记录表!N3:N302,B8,销售记录表!O3:O302)+SUMIF(销售记录表!R3:R302,B8,销售记录表!S3:S302)+SUMIF(销售记录表!V3:V302,B8,销售记录表!W3:W302)+SUMIF(销售记录表!Z3:Z302,B8,销售记录表!AA3:AA302)</f>
        <v>0</v>
      </c>
      <c r="D8" s="95">
        <f>(商品价格表!D8-商品价格表!C8)*C8</f>
        <v>0</v>
      </c>
    </row>
    <row r="9" spans="1:4">
      <c r="A9" s="93"/>
      <c r="B9" s="94"/>
      <c r="C9" s="44">
        <f>SUMIF(销售记录表!F3:F302,B9,销售记录表!G3:G302)+SUMIF(销售记录表!J3:J302,B9,销售记录表!K3:K302)+SUMIF(销售记录表!N3:N302,B9,销售记录表!O3:O302)+SUMIF(销售记录表!R3:R302,B9,销售记录表!S3:S302)+SUMIF(销售记录表!V3:V302,B9,销售记录表!W3:W302)+SUMIF(销售记录表!Z3:Z302,B9,销售记录表!AA3:AA302)</f>
        <v>0</v>
      </c>
      <c r="D9" s="95">
        <f>(商品价格表!D9-商品价格表!C9)*C9</f>
        <v>0</v>
      </c>
    </row>
    <row r="10" spans="1:4">
      <c r="A10" s="93"/>
      <c r="B10" s="94"/>
      <c r="C10" s="44">
        <f>SUMIF(销售记录表!F3:F302,B10,销售记录表!G3:G302)+SUMIF(销售记录表!J3:J302,B10,销售记录表!K3:K302)+SUMIF(销售记录表!N3:N302,B10,销售记录表!O3:O302)+SUMIF(销售记录表!R3:R302,B10,销售记录表!S3:S302)+SUMIF(销售记录表!V3:V302,B10,销售记录表!W3:W302)+SUMIF(销售记录表!Z3:Z302,B10,销售记录表!AA3:AA302)</f>
        <v>0</v>
      </c>
      <c r="D10" s="95">
        <f>(商品价格表!D10-商品价格表!C10)*C10</f>
        <v>0</v>
      </c>
    </row>
    <row r="11" spans="1:4">
      <c r="A11" s="93"/>
      <c r="B11" s="94"/>
      <c r="C11" s="44">
        <f>SUMIF(销售记录表!F3:F302,B11,销售记录表!G3:G302)+SUMIF(销售记录表!J3:J302,B11,销售记录表!K3:K302)+SUMIF(销售记录表!N3:N302,B11,销售记录表!O3:O302)+SUMIF(销售记录表!R3:R302,B11,销售记录表!S3:S302)+SUMIF(销售记录表!V3:V302,B11,销售记录表!W3:W302)+SUMIF(销售记录表!Z3:Z302,B11,销售记录表!AA3:AA302)</f>
        <v>0</v>
      </c>
      <c r="D11" s="95">
        <f>(商品价格表!D11-商品价格表!C11)*C11</f>
        <v>0</v>
      </c>
    </row>
    <row r="12" spans="1:4">
      <c r="A12" s="93"/>
      <c r="B12" s="94"/>
      <c r="C12" s="44">
        <f>SUMIF(销售记录表!F3:F302,B12,销售记录表!G3:G302)+SUMIF(销售记录表!J3:J302,B12,销售记录表!K3:K302)+SUMIF(销售记录表!N3:N302,B12,销售记录表!O3:O302)+SUMIF(销售记录表!R3:R302,B12,销售记录表!S3:S302)+SUMIF(销售记录表!V3:V302,B12,销售记录表!W3:W302)+SUMIF(销售记录表!Z3:Z302,B12,销售记录表!AA3:AA302)</f>
        <v>0</v>
      </c>
      <c r="D12" s="95">
        <f>(商品价格表!D12-商品价格表!C12)*C12</f>
        <v>0</v>
      </c>
    </row>
    <row r="13" spans="1:4">
      <c r="A13" s="93"/>
      <c r="B13" s="94"/>
      <c r="C13" s="44">
        <f>SUMIF(销售记录表!F3:F302,B13,销售记录表!G3:G302)+SUMIF(销售记录表!J3:J302,B13,销售记录表!K3:K302)+SUMIF(销售记录表!N3:N302,B13,销售记录表!O3:O302)+SUMIF(销售记录表!R3:R302,B13,销售记录表!S3:S302)+SUMIF(销售记录表!V3:V302,B13,销售记录表!W3:W302)+SUMIF(销售记录表!Z3:Z302,B13,销售记录表!AA3:AA302)</f>
        <v>0</v>
      </c>
      <c r="D13" s="95">
        <f>(商品价格表!D13-商品价格表!C13)*C13</f>
        <v>0</v>
      </c>
    </row>
    <row r="14" spans="1:4">
      <c r="A14" s="93"/>
      <c r="B14" s="94"/>
      <c r="C14" s="44">
        <f>SUMIF(销售记录表!F3:F302,B14,销售记录表!G3:G302)+SUMIF(销售记录表!J3:J302,B14,销售记录表!K3:K302)+SUMIF(销售记录表!N3:N302,B14,销售记录表!O3:O302)+SUMIF(销售记录表!R3:R302,B14,销售记录表!S3:S302)+SUMIF(销售记录表!V3:V302,B14,销售记录表!W3:W302)+SUMIF(销售记录表!Z3:Z302,B14,销售记录表!AA3:AA302)</f>
        <v>0</v>
      </c>
      <c r="D14" s="95">
        <f>(商品价格表!D14-商品价格表!C14)*C14</f>
        <v>0</v>
      </c>
    </row>
    <row r="15" spans="1:4">
      <c r="A15" s="93"/>
      <c r="B15" s="94"/>
      <c r="C15" s="44">
        <f>SUMIF(销售记录表!F3:F302,B15,销售记录表!G3:G302)+SUMIF(销售记录表!J3:J302,B15,销售记录表!K3:K302)+SUMIF(销售记录表!N3:N302,B15,销售记录表!O3:O302)+SUMIF(销售记录表!R3:R302,B15,销售记录表!S3:S302)+SUMIF(销售记录表!V3:V302,B15,销售记录表!W3:W302)+SUMIF(销售记录表!Z3:Z302,B15,销售记录表!AA3:AA302)</f>
        <v>0</v>
      </c>
      <c r="D15" s="95">
        <f>(商品价格表!D15-商品价格表!C15)*C15</f>
        <v>0</v>
      </c>
    </row>
    <row r="16" spans="1:4">
      <c r="A16" s="93"/>
      <c r="B16" s="94"/>
      <c r="C16" s="44">
        <f>SUMIF(销售记录表!F3:F302,B16,销售记录表!G3:G302)+SUMIF(销售记录表!J3:J302,B16,销售记录表!K3:K302)+SUMIF(销售记录表!N3:N302,B16,销售记录表!O3:O302)+SUMIF(销售记录表!R3:R302,B16,销售记录表!S3:S302)+SUMIF(销售记录表!V3:V302,B16,销售记录表!W3:W302)+SUMIF(销售记录表!Z3:Z302,B16,销售记录表!AA3:AA302)</f>
        <v>0</v>
      </c>
      <c r="D16" s="95">
        <f>(商品价格表!D16-商品价格表!C16)*C16</f>
        <v>0</v>
      </c>
    </row>
    <row r="17" spans="1:4">
      <c r="A17" s="93"/>
      <c r="B17" s="94"/>
      <c r="C17" s="44">
        <f>SUMIF(销售记录表!F3:F302,B17,销售记录表!G3:G302)+SUMIF(销售记录表!J3:J302,B17,销售记录表!K3:K302)+SUMIF(销售记录表!N3:N302,B17,销售记录表!O3:O302)+SUMIF(销售记录表!R3:R302,B17,销售记录表!S3:S302)+SUMIF(销售记录表!V3:V302,B17,销售记录表!W3:W302)+SUMIF(销售记录表!Z3:Z302,B17,销售记录表!AA3:AA302)</f>
        <v>0</v>
      </c>
      <c r="D17" s="95">
        <f>(商品价格表!D17-商品价格表!C17)*C17</f>
        <v>0</v>
      </c>
    </row>
    <row r="18" spans="1:4">
      <c r="A18" s="93"/>
      <c r="B18" s="94"/>
      <c r="C18" s="44">
        <f>SUMIF(销售记录表!F3:F302,B18,销售记录表!G3:G302)+SUMIF(销售记录表!J3:J302,B18,销售记录表!K3:K302)+SUMIF(销售记录表!N3:N302,B18,销售记录表!O3:O302)+SUMIF(销售记录表!R3:R302,B18,销售记录表!S3:S302)+SUMIF(销售记录表!V3:V302,B18,销售记录表!W3:W302)+SUMIF(销售记录表!Z3:Z302,B18,销售记录表!AA3:AA302)</f>
        <v>0</v>
      </c>
      <c r="D18" s="95">
        <f>(商品价格表!D18-商品价格表!C18)*C18</f>
        <v>0</v>
      </c>
    </row>
    <row r="19" spans="1:4">
      <c r="A19" s="93"/>
      <c r="B19" s="94"/>
      <c r="C19" s="44">
        <f>SUMIF(销售记录表!F3:F302,B19,销售记录表!G3:G302)+SUMIF(销售记录表!J3:J302,B19,销售记录表!K3:K302)+SUMIF(销售记录表!N3:N302,B19,销售记录表!O3:O302)+SUMIF(销售记录表!R3:R302,B19,销售记录表!S3:S302)+SUMIF(销售记录表!V3:V302,B19,销售记录表!W3:W302)+SUMIF(销售记录表!Z3:Z302,B19,销售记录表!AA3:AA302)</f>
        <v>0</v>
      </c>
      <c r="D19" s="95">
        <f>(商品价格表!D19-商品价格表!C19)*C19</f>
        <v>0</v>
      </c>
    </row>
    <row r="20" spans="1:4">
      <c r="A20" s="93"/>
      <c r="B20" s="94"/>
      <c r="C20" s="44">
        <f>SUMIF(销售记录表!F3:F302,B20,销售记录表!G3:G302)+SUMIF(销售记录表!J3:J302,B20,销售记录表!K3:K302)+SUMIF(销售记录表!N3:N302,B20,销售记录表!O3:O302)+SUMIF(销售记录表!R3:R302,B20,销售记录表!S3:S302)+SUMIF(销售记录表!V3:V302,B20,销售记录表!W3:W302)+SUMIF(销售记录表!Z3:Z302,B20,销售记录表!AA3:AA302)</f>
        <v>0</v>
      </c>
      <c r="D20" s="95">
        <f>(商品价格表!D20-商品价格表!C20)*C20</f>
        <v>0</v>
      </c>
    </row>
    <row r="21" spans="1:4">
      <c r="A21" s="93"/>
      <c r="B21" s="94"/>
      <c r="C21" s="44">
        <f>SUMIF(销售记录表!F3:F302,B21,销售记录表!G3:G302)+SUMIF(销售记录表!J3:J302,B21,销售记录表!K3:K302)+SUMIF(销售记录表!N3:N302,B21,销售记录表!O3:O302)+SUMIF(销售记录表!R3:R302,B21,销售记录表!S3:S302)+SUMIF(销售记录表!V3:V302,B21,销售记录表!W3:W302)+SUMIF(销售记录表!Z3:Z302,B21,销售记录表!AA3:AA302)</f>
        <v>0</v>
      </c>
      <c r="D21" s="95">
        <f>(商品价格表!D21-商品价格表!C21)*C21</f>
        <v>0</v>
      </c>
    </row>
    <row r="22" spans="1:4">
      <c r="A22" s="96"/>
      <c r="B22" s="97"/>
      <c r="C22" s="98">
        <f>SUMIF(销售记录表!F3:F302,B22,销售记录表!G3:G302)+SUMIF(销售记录表!J3:J302,B22,销售记录表!K3:K302)+SUMIF(销售记录表!N3:N302,B22,销售记录表!O3:O302)+SUMIF(销售记录表!R3:R302,B22,销售记录表!S3:S302)+SUMIF(销售记录表!V3:V302,B22,销售记录表!W3:W302)+SUMIF(销售记录表!Z3:Z302,B22,销售记录表!AA3:AA302)</f>
        <v>0</v>
      </c>
      <c r="D22" s="99">
        <f>(商品价格表!D22-商品价格表!C22)*C22</f>
        <v>0</v>
      </c>
    </row>
    <row r="23" spans="1:4">
      <c r="A23" s="100" t="str">
        <f>商品列表!C2</f>
        <v>矿泉水</v>
      </c>
      <c r="B23" s="33"/>
      <c r="C23" s="34">
        <f>SUMIF(销售记录表!F3:F302,B23,销售记录表!G3:G302)+SUMIF(销售记录表!J3:J302,B23,销售记录表!K3:K302)+SUMIF(销售记录表!N3:N302,B23,销售记录表!O3:O302)+SUMIF(销售记录表!R3:R302,B23,销售记录表!S3:S302)+SUMIF(销售记录表!V3:V302,B23,销售记录表!W3:W302)+SUMIF(销售记录表!Z3:Z302,B23,销售记录表!AA3:AA302)</f>
        <v>0</v>
      </c>
      <c r="D23" s="35">
        <f>(商品价格表!D23-商品价格表!C23)*C23</f>
        <v>0</v>
      </c>
    </row>
    <row r="24" spans="1:4">
      <c r="A24" s="42"/>
      <c r="B24" s="37"/>
      <c r="C24" s="38">
        <f>SUMIF(销售记录表!F3:F302,B24,销售记录表!G3:G302)+SUMIF(销售记录表!J3:J302,B24,销售记录表!K3:K302)+SUMIF(销售记录表!N3:N302,B24,销售记录表!O3:O302)+SUMIF(销售记录表!R3:R302,B24,销售记录表!S3:S302)+SUMIF(销售记录表!V3:V302,B24,销售记录表!W3:W302)+SUMIF(销售记录表!Z3:Z302,B24,销售记录表!AA3:AA302)</f>
        <v>0</v>
      </c>
      <c r="D24" s="39">
        <f>(商品价格表!D24-商品价格表!C24)*C24</f>
        <v>0</v>
      </c>
    </row>
    <row r="25" spans="1:4">
      <c r="A25" s="42"/>
      <c r="B25" s="37"/>
      <c r="C25" s="38">
        <f>SUMIF(销售记录表!F3:F302,B25,销售记录表!G3:G302)+SUMIF(销售记录表!J3:J302,B25,销售记录表!K3:K302)+SUMIF(销售记录表!N3:N302,B25,销售记录表!O3:O302)+SUMIF(销售记录表!R3:R302,B25,销售记录表!S3:S302)+SUMIF(销售记录表!V3:V302,B25,销售记录表!W3:W302)+SUMIF(销售记录表!Z3:Z302,B25,销售记录表!AA3:AA302)</f>
        <v>0</v>
      </c>
      <c r="D25" s="39">
        <f>(商品价格表!D25-商品价格表!C25)*C25</f>
        <v>0</v>
      </c>
    </row>
    <row r="26" spans="1:4">
      <c r="A26" s="42"/>
      <c r="B26" s="37"/>
      <c r="C26" s="38">
        <f>SUMIF(销售记录表!F3:F302,B26,销售记录表!G3:G302)+SUMIF(销售记录表!J3:J302,B26,销售记录表!K3:K302)+SUMIF(销售记录表!N3:N302,B26,销售记录表!O3:O302)+SUMIF(销售记录表!R3:R302,B26,销售记录表!S3:S302)+SUMIF(销售记录表!V3:V302,B26,销售记录表!W3:W302)+SUMIF(销售记录表!Z3:Z302,B26,销售记录表!AA3:AA302)</f>
        <v>0</v>
      </c>
      <c r="D26" s="39">
        <f>(商品价格表!D26-商品价格表!C26)*C26</f>
        <v>0</v>
      </c>
    </row>
    <row r="27" spans="1:4">
      <c r="A27" s="42"/>
      <c r="B27" s="37"/>
      <c r="C27" s="38">
        <f>SUMIF(销售记录表!F3:F302,B27,销售记录表!G3:G302)+SUMIF(销售记录表!J3:J302,B27,销售记录表!K3:K302)+SUMIF(销售记录表!N3:N302,B27,销售记录表!O3:O302)+SUMIF(销售记录表!R3:R302,B27,销售记录表!S3:S302)+SUMIF(销售记录表!V3:V302,B27,销售记录表!W3:W302)+SUMIF(销售记录表!Z3:Z302,B27,销售记录表!AA3:AA302)</f>
        <v>0</v>
      </c>
      <c r="D27" s="39">
        <f>(商品价格表!D27-商品价格表!C27)*C27</f>
        <v>0</v>
      </c>
    </row>
    <row r="28" spans="1:4">
      <c r="A28" s="42"/>
      <c r="B28" s="37"/>
      <c r="C28" s="38">
        <f>SUMIF(销售记录表!F3:F302,B28,销售记录表!G3:G302)+SUMIF(销售记录表!J3:J302,B28,销售记录表!K3:K302)+SUMIF(销售记录表!N3:N302,B28,销售记录表!O3:O302)+SUMIF(销售记录表!R3:R302,B28,销售记录表!S3:S302)+SUMIF(销售记录表!V3:V302,B28,销售记录表!W3:W302)+SUMIF(销售记录表!Z3:Z302,B28,销售记录表!AA3:AA302)</f>
        <v>0</v>
      </c>
      <c r="D28" s="39">
        <f>(商品价格表!D28-商品价格表!C28)*C28</f>
        <v>0</v>
      </c>
    </row>
    <row r="29" spans="1:4">
      <c r="A29" s="42"/>
      <c r="B29" s="37"/>
      <c r="C29" s="38">
        <f>SUMIF(销售记录表!F3:F302,B29,销售记录表!G3:G302)+SUMIF(销售记录表!J3:J302,B29,销售记录表!K3:K302)+SUMIF(销售记录表!N3:N302,B29,销售记录表!O3:O302)+SUMIF(销售记录表!R3:R302,B29,销售记录表!S3:S302)+SUMIF(销售记录表!V3:V302,B29,销售记录表!W3:W302)+SUMIF(销售记录表!Z3:Z302,B29,销售记录表!AA3:AA302)</f>
        <v>0</v>
      </c>
      <c r="D29" s="39">
        <f>(商品价格表!D29-商品价格表!C29)*C29</f>
        <v>0</v>
      </c>
    </row>
    <row r="30" spans="1:4">
      <c r="A30" s="42"/>
      <c r="B30" s="37"/>
      <c r="C30" s="38">
        <f>SUMIF(销售记录表!F3:F302,B30,销售记录表!G3:G302)+SUMIF(销售记录表!J3:J302,B30,销售记录表!K3:K302)+SUMIF(销售记录表!N3:N302,B30,销售记录表!O3:O302)+SUMIF(销售记录表!R3:R302,B30,销售记录表!S3:S302)+SUMIF(销售记录表!V3:V302,B30,销售记录表!W3:W302)+SUMIF(销售记录表!Z3:Z302,B30,销售记录表!AA3:AA302)</f>
        <v>0</v>
      </c>
      <c r="D30" s="39">
        <f>(商品价格表!D30-商品价格表!C30)*C30</f>
        <v>0</v>
      </c>
    </row>
    <row r="31" spans="1:4">
      <c r="A31" s="42"/>
      <c r="B31" s="37"/>
      <c r="C31" s="38">
        <f>SUMIF(销售记录表!F3:F302,B31,销售记录表!G3:G302)+SUMIF(销售记录表!J3:J302,B31,销售记录表!K3:K302)+SUMIF(销售记录表!N3:N302,B31,销售记录表!O3:O302)+SUMIF(销售记录表!R3:R302,B31,销售记录表!S3:S302)+SUMIF(销售记录表!V3:V302,B31,销售记录表!W3:W302)+SUMIF(销售记录表!Z3:Z302,B31,销售记录表!AA3:AA302)</f>
        <v>0</v>
      </c>
      <c r="D31" s="39">
        <f>(商品价格表!D31-商品价格表!C31)*C31</f>
        <v>0</v>
      </c>
    </row>
    <row r="32" spans="1:4">
      <c r="A32" s="42"/>
      <c r="B32" s="37"/>
      <c r="C32" s="38">
        <f>SUMIF(销售记录表!F3:F302,B32,销售记录表!G3:G302)+SUMIF(销售记录表!J3:J302,B32,销售记录表!K3:K302)+SUMIF(销售记录表!N3:N302,B32,销售记录表!O3:O302)+SUMIF(销售记录表!R3:R302,B32,销售记录表!S3:S302)+SUMIF(销售记录表!V3:V302,B32,销售记录表!W3:W302)+SUMIF(销售记录表!Z3:Z302,B32,销售记录表!AA3:AA302)</f>
        <v>0</v>
      </c>
      <c r="D32" s="39">
        <f>(商品价格表!D32-商品价格表!C32)*C32</f>
        <v>0</v>
      </c>
    </row>
    <row r="33" spans="1:4">
      <c r="A33" s="42"/>
      <c r="B33" s="37"/>
      <c r="C33" s="38">
        <f>SUMIF(销售记录表!F3:F302,B33,销售记录表!G3:G302)+SUMIF(销售记录表!J3:J302,B33,销售记录表!K3:K302)+SUMIF(销售记录表!N3:N302,B33,销售记录表!O3:O302)+SUMIF(销售记录表!R3:R302,B33,销售记录表!S3:S302)+SUMIF(销售记录表!V3:V302,B33,销售记录表!W3:W302)+SUMIF(销售记录表!Z3:Z302,B33,销售记录表!AA3:AA302)</f>
        <v>0</v>
      </c>
      <c r="D33" s="39">
        <f>(商品价格表!D33-商品价格表!C33)*C33</f>
        <v>0</v>
      </c>
    </row>
    <row r="34" spans="1:4">
      <c r="A34" s="42"/>
      <c r="B34" s="37"/>
      <c r="C34" s="38">
        <f>SUMIF(销售记录表!F3:F302,B34,销售记录表!G3:G302)+SUMIF(销售记录表!J3:J302,B34,销售记录表!K3:K302)+SUMIF(销售记录表!N3:N302,B34,销售记录表!O3:O302)+SUMIF(销售记录表!R3:R302,B34,销售记录表!S3:S302)+SUMIF(销售记录表!V3:V302,B34,销售记录表!W3:W302)+SUMIF(销售记录表!Z3:Z302,B34,销售记录表!AA3:AA302)</f>
        <v>0</v>
      </c>
      <c r="D34" s="39">
        <f>(商品价格表!D34-商品价格表!C34)*C34</f>
        <v>0</v>
      </c>
    </row>
    <row r="35" spans="1:4">
      <c r="A35" s="42"/>
      <c r="B35" s="37"/>
      <c r="C35" s="38">
        <f>SUMIF(销售记录表!F3:F302,B35,销售记录表!G3:G302)+SUMIF(销售记录表!J3:J302,B35,销售记录表!K3:K302)+SUMIF(销售记录表!N3:N302,B35,销售记录表!O3:O302)+SUMIF(销售记录表!R3:R302,B35,销售记录表!S3:S302)+SUMIF(销售记录表!V3:V302,B35,销售记录表!W3:W302)+SUMIF(销售记录表!Z3:Z302,B35,销售记录表!AA3:AA302)</f>
        <v>0</v>
      </c>
      <c r="D35" s="39">
        <f>(商品价格表!D35-商品价格表!C35)*C35</f>
        <v>0</v>
      </c>
    </row>
    <row r="36" spans="1:4">
      <c r="A36" s="42"/>
      <c r="B36" s="37"/>
      <c r="C36" s="38">
        <f>SUMIF(销售记录表!F3:F302,B36,销售记录表!G3:G302)+SUMIF(销售记录表!J3:J302,B36,销售记录表!K3:K302)+SUMIF(销售记录表!N3:N302,B36,销售记录表!O3:O302)+SUMIF(销售记录表!R3:R302,B36,销售记录表!S3:S302)+SUMIF(销售记录表!V3:V302,B36,销售记录表!W3:W302)+SUMIF(销售记录表!Z3:Z302,B36,销售记录表!AA3:AA302)</f>
        <v>0</v>
      </c>
      <c r="D36" s="39">
        <f>(商品价格表!D36-商品价格表!C36)*C36</f>
        <v>0</v>
      </c>
    </row>
    <row r="37" spans="1:4">
      <c r="A37" s="42"/>
      <c r="B37" s="37"/>
      <c r="C37" s="38">
        <f>SUMIF(销售记录表!F3:F302,B37,销售记录表!G3:G302)+SUMIF(销售记录表!J3:J302,B37,销售记录表!K3:K302)+SUMIF(销售记录表!N3:N302,B37,销售记录表!O3:O302)+SUMIF(销售记录表!R3:R302,B37,销售记录表!S3:S302)+SUMIF(销售记录表!V3:V302,B37,销售记录表!W3:W302)+SUMIF(销售记录表!Z3:Z302,B37,销售记录表!AA3:AA302)</f>
        <v>0</v>
      </c>
      <c r="D37" s="39">
        <f>(商品价格表!D37-商品价格表!C37)*C37</f>
        <v>0</v>
      </c>
    </row>
    <row r="38" spans="1:4">
      <c r="A38" s="42"/>
      <c r="B38" s="37"/>
      <c r="C38" s="38">
        <f>SUMIF(销售记录表!F3:F302,B38,销售记录表!G3:G302)+SUMIF(销售记录表!J3:J302,B38,销售记录表!K3:K302)+SUMIF(销售记录表!N3:N302,B38,销售记录表!O3:O302)+SUMIF(销售记录表!R3:R302,B38,销售记录表!S3:S302)+SUMIF(销售记录表!V3:V302,B38,销售记录表!W3:W302)+SUMIF(销售记录表!Z3:Z302,B38,销售记录表!AA3:AA302)</f>
        <v>0</v>
      </c>
      <c r="D38" s="39">
        <f>(商品价格表!D38-商品价格表!C38)*C38</f>
        <v>0</v>
      </c>
    </row>
    <row r="39" spans="1:4">
      <c r="A39" s="42"/>
      <c r="B39" s="37"/>
      <c r="C39" s="38">
        <f>SUMIF(销售记录表!F3:F302,B39,销售记录表!G3:G302)+SUMIF(销售记录表!J3:J302,B39,销售记录表!K3:K302)+SUMIF(销售记录表!N3:N302,B39,销售记录表!O3:O302)+SUMIF(销售记录表!R3:R302,B39,销售记录表!S3:S302)+SUMIF(销售记录表!V3:V302,B39,销售记录表!W3:W302)+SUMIF(销售记录表!Z3:Z302,B39,销售记录表!AA3:AA302)</f>
        <v>0</v>
      </c>
      <c r="D39" s="39">
        <f>(商品价格表!D39-商品价格表!C39)*C39</f>
        <v>0</v>
      </c>
    </row>
    <row r="40" spans="1:4">
      <c r="A40" s="42"/>
      <c r="B40" s="37"/>
      <c r="C40" s="38">
        <f>SUMIF(销售记录表!F3:F302,B40,销售记录表!G3:G302)+SUMIF(销售记录表!J3:J302,B40,销售记录表!K3:K302)+SUMIF(销售记录表!N3:N302,B40,销售记录表!O3:O302)+SUMIF(销售记录表!R3:R302,B40,销售记录表!S3:S302)+SUMIF(销售记录表!V3:V302,B40,销售记录表!W3:W302)+SUMIF(销售记录表!Z3:Z302,B40,销售记录表!AA3:AA302)</f>
        <v>0</v>
      </c>
      <c r="D40" s="39">
        <f>(商品价格表!D40-商品价格表!C40)*C40</f>
        <v>0</v>
      </c>
    </row>
    <row r="41" spans="1:4">
      <c r="A41" s="42"/>
      <c r="B41" s="37"/>
      <c r="C41" s="38">
        <f>SUMIF(销售记录表!F3:F302,B41,销售记录表!G3:G302)+SUMIF(销售记录表!J3:J302,B41,销售记录表!K3:K302)+SUMIF(销售记录表!N3:N302,B41,销售记录表!O3:O302)+SUMIF(销售记录表!R3:R302,B41,销售记录表!S3:S302)+SUMIF(销售记录表!V3:V302,B41,销售记录表!W3:W302)+SUMIF(销售记录表!Z3:Z302,B41,销售记录表!AA3:AA302)</f>
        <v>0</v>
      </c>
      <c r="D41" s="39">
        <f>(商品价格表!D41-商品价格表!C41)*C41</f>
        <v>0</v>
      </c>
    </row>
    <row r="42" spans="1:4">
      <c r="A42" s="101"/>
      <c r="B42" s="50"/>
      <c r="C42" s="102">
        <f>SUMIF(销售记录表!F3:F302,B42,销售记录表!G3:G302)+SUMIF(销售记录表!J3:J302,B42,销售记录表!K3:K302)+SUMIF(销售记录表!N3:N302,B42,销售记录表!O3:O302)+SUMIF(销售记录表!R3:R302,B42,销售记录表!S3:S302)+SUMIF(销售记录表!V3:V302,B42,销售记录表!W3:W302)+SUMIF(销售记录表!Z3:Z302,B42,销售记录表!AA3:AA302)</f>
        <v>0</v>
      </c>
      <c r="D42" s="103">
        <f>(商品价格表!D42-商品价格表!C42)*C42</f>
        <v>0</v>
      </c>
    </row>
    <row r="43" spans="1:4">
      <c r="A43" s="104" t="str">
        <f>商品列表!D2</f>
        <v>碳酸</v>
      </c>
      <c r="B43" s="105"/>
      <c r="C43" s="91">
        <f>SUMIF(销售记录表!F3:F302,B43,销售记录表!G3:G302)+SUMIF(销售记录表!J3:J302,B43,销售记录表!K3:K302)+SUMIF(销售记录表!N3:N302,B43,销售记录表!O3:O302)+SUMIF(销售记录表!R3:R302,B43,销售记录表!S3:S302)+SUMIF(销售记录表!V3:V302,B43,销售记录表!W3:W302)+SUMIF(销售记录表!Z3:Z302,B43,销售记录表!AA3:AA302)</f>
        <v>0</v>
      </c>
      <c r="D43" s="106">
        <f>(商品价格表!D43-商品价格表!C43)*C43</f>
        <v>0</v>
      </c>
    </row>
    <row r="44" spans="1:4">
      <c r="A44" s="93"/>
      <c r="B44" s="94"/>
      <c r="C44" s="44">
        <f>SUMIF(销售记录表!F3:F302,B44,销售记录表!G3:G302)+SUMIF(销售记录表!J3:J302,B44,销售记录表!K3:K302)+SUMIF(销售记录表!N3:N302,B44,销售记录表!O3:O302)+SUMIF(销售记录表!R3:R302,B44,销售记录表!S3:S302)+SUMIF(销售记录表!V3:V302,B44,销售记录表!W3:W302)+SUMIF(销售记录表!Z3:Z302,B44,销售记录表!AA3:AA302)</f>
        <v>0</v>
      </c>
      <c r="D44" s="95">
        <f>(商品价格表!D44-商品价格表!C44)*C44</f>
        <v>0</v>
      </c>
    </row>
    <row r="45" spans="1:4">
      <c r="A45" s="93"/>
      <c r="B45" s="94"/>
      <c r="C45" s="44">
        <f>SUMIF(销售记录表!F3:F302,B45,销售记录表!G3:G302)+SUMIF(销售记录表!J3:J302,B45,销售记录表!K3:K302)+SUMIF(销售记录表!N3:N302,B45,销售记录表!O3:O302)+SUMIF(销售记录表!R3:R302,B45,销售记录表!S3:S302)+SUMIF(销售记录表!V3:V302,B45,销售记录表!W3:W302)+SUMIF(销售记录表!Z3:Z302,B45,销售记录表!AA3:AA302)</f>
        <v>0</v>
      </c>
      <c r="D45" s="95">
        <f>(商品价格表!D45-商品价格表!C45)*C45</f>
        <v>0</v>
      </c>
    </row>
    <row r="46" spans="1:4">
      <c r="A46" s="93"/>
      <c r="B46" s="94"/>
      <c r="C46" s="44">
        <f>SUMIF(销售记录表!F3:F302,B46,销售记录表!G3:G302)+SUMIF(销售记录表!J3:J302,B46,销售记录表!K3:K302)+SUMIF(销售记录表!N3:N302,B46,销售记录表!O3:O302)+SUMIF(销售记录表!R3:R302,B46,销售记录表!S3:S302)+SUMIF(销售记录表!V3:V302,B46,销售记录表!W3:W302)+SUMIF(销售记录表!Z3:Z302,B46,销售记录表!AA3:AA302)</f>
        <v>0</v>
      </c>
      <c r="D46" s="95">
        <f>(商品价格表!D46-商品价格表!C46)*C46</f>
        <v>0</v>
      </c>
    </row>
    <row r="47" spans="1:4">
      <c r="A47" s="93"/>
      <c r="B47" s="94"/>
      <c r="C47" s="44">
        <f>SUMIF(销售记录表!F3:F302,B47,销售记录表!G3:G302)+SUMIF(销售记录表!J3:J302,B47,销售记录表!K3:K302)+SUMIF(销售记录表!N3:N302,B47,销售记录表!O3:O302)+SUMIF(销售记录表!R3:R302,B47,销售记录表!S3:S302)+SUMIF(销售记录表!V3:V302,B47,销售记录表!W3:W302)+SUMIF(销售记录表!Z3:Z302,B47,销售记录表!AA3:AA302)</f>
        <v>0</v>
      </c>
      <c r="D47" s="95">
        <f>(商品价格表!D47-商品价格表!C47)*C47</f>
        <v>0</v>
      </c>
    </row>
    <row r="48" spans="1:4">
      <c r="A48" s="93"/>
      <c r="B48" s="94"/>
      <c r="C48" s="44">
        <f>SUMIF(销售记录表!F3:F302,B48,销售记录表!G3:G302)+SUMIF(销售记录表!J3:J302,B48,销售记录表!K3:K302)+SUMIF(销售记录表!N3:N302,B48,销售记录表!O3:O302)+SUMIF(销售记录表!R3:R302,B48,销售记录表!S3:S302)+SUMIF(销售记录表!V3:V302,B48,销售记录表!W3:W302)+SUMIF(销售记录表!Z3:Z302,B48,销售记录表!AA3:AA302)</f>
        <v>0</v>
      </c>
      <c r="D48" s="95">
        <f>(商品价格表!D48-商品价格表!C48)*C48</f>
        <v>0</v>
      </c>
    </row>
    <row r="49" spans="1:4">
      <c r="A49" s="93"/>
      <c r="B49" s="94"/>
      <c r="C49" s="44">
        <f>SUMIF(销售记录表!F3:F302,B49,销售记录表!G3:G302)+SUMIF(销售记录表!J3:J302,B49,销售记录表!K3:K302)+SUMIF(销售记录表!N3:N302,B49,销售记录表!O3:O302)+SUMIF(销售记录表!R3:R302,B49,销售记录表!S3:S302)+SUMIF(销售记录表!V3:V302,B49,销售记录表!W3:W302)+SUMIF(销售记录表!Z3:Z302,B49,销售记录表!AA3:AA302)</f>
        <v>0</v>
      </c>
      <c r="D49" s="95">
        <f>(商品价格表!D49-商品价格表!C49)*C49</f>
        <v>0</v>
      </c>
    </row>
    <row r="50" spans="1:4">
      <c r="A50" s="93"/>
      <c r="B50" s="94"/>
      <c r="C50" s="44">
        <f>SUMIF(销售记录表!F3:F302,B50,销售记录表!G3:G302)+SUMIF(销售记录表!J3:J302,B50,销售记录表!K3:K302)+SUMIF(销售记录表!N3:N302,B50,销售记录表!O3:O302)+SUMIF(销售记录表!R3:R302,B50,销售记录表!S3:S302)+SUMIF(销售记录表!V3:V302,B50,销售记录表!W3:W302)+SUMIF(销售记录表!Z3:Z302,B50,销售记录表!AA3:AA302)</f>
        <v>0</v>
      </c>
      <c r="D50" s="95">
        <f>(商品价格表!D50-商品价格表!C50)*C50</f>
        <v>0</v>
      </c>
    </row>
    <row r="51" spans="1:4">
      <c r="A51" s="93"/>
      <c r="B51" s="94"/>
      <c r="C51" s="44">
        <f>SUMIF(销售记录表!F3:F302,B51,销售记录表!G3:G302)+SUMIF(销售记录表!J3:J302,B51,销售记录表!K3:K302)+SUMIF(销售记录表!N3:N302,B51,销售记录表!O3:O302)+SUMIF(销售记录表!R3:R302,B51,销售记录表!S3:S302)+SUMIF(销售记录表!V3:V302,B51,销售记录表!W3:W302)+SUMIF(销售记录表!Z3:Z302,B51,销售记录表!AA3:AA302)</f>
        <v>0</v>
      </c>
      <c r="D51" s="95">
        <f>(商品价格表!D51-商品价格表!C51)*C51</f>
        <v>0</v>
      </c>
    </row>
    <row r="52" spans="1:4">
      <c r="A52" s="93"/>
      <c r="B52" s="94"/>
      <c r="C52" s="44">
        <f>SUMIF(销售记录表!F3:F302,B52,销售记录表!G3:G302)+SUMIF(销售记录表!J3:J302,B52,销售记录表!K3:K302)+SUMIF(销售记录表!N3:N302,B52,销售记录表!O3:O302)+SUMIF(销售记录表!R3:R302,B52,销售记录表!S3:S302)+SUMIF(销售记录表!V3:V302,B52,销售记录表!W3:W302)+SUMIF(销售记录表!Z3:Z302,B52,销售记录表!AA3:AA302)</f>
        <v>0</v>
      </c>
      <c r="D52" s="95">
        <f>(商品价格表!D52-商品价格表!C52)*C52</f>
        <v>0</v>
      </c>
    </row>
    <row r="53" spans="1:4">
      <c r="A53" s="93"/>
      <c r="B53" s="94"/>
      <c r="C53" s="44">
        <f>SUMIF(销售记录表!F3:F302,B53,销售记录表!G3:G302)+SUMIF(销售记录表!J3:J302,B53,销售记录表!K3:K302)+SUMIF(销售记录表!N3:N302,B53,销售记录表!O3:O302)+SUMIF(销售记录表!R3:R302,B53,销售记录表!S3:S302)+SUMIF(销售记录表!V3:V302,B53,销售记录表!W3:W302)+SUMIF(销售记录表!Z3:Z302,B53,销售记录表!AA3:AA302)</f>
        <v>0</v>
      </c>
      <c r="D53" s="95">
        <f>(商品价格表!D53-商品价格表!C53)*C53</f>
        <v>0</v>
      </c>
    </row>
    <row r="54" spans="1:4">
      <c r="A54" s="93"/>
      <c r="B54" s="94"/>
      <c r="C54" s="44">
        <f>SUMIF(销售记录表!F3:F302,B54,销售记录表!G3:G302)+SUMIF(销售记录表!J3:J302,B54,销售记录表!K3:K302)+SUMIF(销售记录表!N3:N302,B54,销售记录表!O3:O302)+SUMIF(销售记录表!R3:R302,B54,销售记录表!S3:S302)+SUMIF(销售记录表!V3:V302,B54,销售记录表!W3:W302)+SUMIF(销售记录表!Z3:Z302,B54,销售记录表!AA3:AA302)</f>
        <v>0</v>
      </c>
      <c r="D54" s="95">
        <f>(商品价格表!D54-商品价格表!C54)*C54</f>
        <v>0</v>
      </c>
    </row>
    <row r="55" spans="1:4">
      <c r="A55" s="93"/>
      <c r="B55" s="94"/>
      <c r="C55" s="44">
        <f>SUMIF(销售记录表!F3:F302,B55,销售记录表!G3:G302)+SUMIF(销售记录表!J3:J302,B55,销售记录表!K3:K302)+SUMIF(销售记录表!N3:N302,B55,销售记录表!O3:O302)+SUMIF(销售记录表!R3:R302,B55,销售记录表!S3:S302)+SUMIF(销售记录表!V3:V302,B55,销售记录表!W3:W302)+SUMIF(销售记录表!Z3:Z302,B55,销售记录表!AA3:AA302)</f>
        <v>0</v>
      </c>
      <c r="D55" s="95">
        <f>(商品价格表!D55-商品价格表!C55)*C55</f>
        <v>0</v>
      </c>
    </row>
    <row r="56" spans="1:4">
      <c r="A56" s="93"/>
      <c r="B56" s="94"/>
      <c r="C56" s="44">
        <f>SUMIF(销售记录表!F3:F302,B56,销售记录表!G3:G302)+SUMIF(销售记录表!J3:J302,B56,销售记录表!K3:K302)+SUMIF(销售记录表!N3:N302,B56,销售记录表!O3:O302)+SUMIF(销售记录表!R3:R302,B56,销售记录表!S3:S302)+SUMIF(销售记录表!V3:V302,B56,销售记录表!W3:W302)+SUMIF(销售记录表!Z3:Z302,B56,销售记录表!AA3:AA302)</f>
        <v>0</v>
      </c>
      <c r="D56" s="95">
        <f>(商品价格表!D56-商品价格表!C56)*C56</f>
        <v>0</v>
      </c>
    </row>
    <row r="57" spans="1:4">
      <c r="A57" s="93"/>
      <c r="B57" s="94"/>
      <c r="C57" s="44">
        <f>SUMIF(销售记录表!F3:F302,B57,销售记录表!G3:G302)+SUMIF(销售记录表!J3:J302,B57,销售记录表!K3:K302)+SUMIF(销售记录表!N3:N302,B57,销售记录表!O3:O302)+SUMIF(销售记录表!R3:R302,B57,销售记录表!S3:S302)+SUMIF(销售记录表!V3:V302,B57,销售记录表!W3:W302)+SUMIF(销售记录表!Z3:Z302,B57,销售记录表!AA3:AA302)</f>
        <v>0</v>
      </c>
      <c r="D57" s="95">
        <f>(商品价格表!D57-商品价格表!C57)*C57</f>
        <v>0</v>
      </c>
    </row>
    <row r="58" spans="1:4">
      <c r="A58" s="93"/>
      <c r="B58" s="94"/>
      <c r="C58" s="44">
        <f>SUMIF(销售记录表!F3:F302,B58,销售记录表!G3:G302)+SUMIF(销售记录表!J3:J302,B58,销售记录表!K3:K302)+SUMIF(销售记录表!N3:N302,B58,销售记录表!O3:O302)+SUMIF(销售记录表!R3:R302,B58,销售记录表!S3:S302)+SUMIF(销售记录表!V3:V302,B58,销售记录表!W3:W302)+SUMIF(销售记录表!Z3:Z302,B58,销售记录表!AA3:AA302)</f>
        <v>0</v>
      </c>
      <c r="D58" s="95">
        <f>(商品价格表!D58-商品价格表!C58)*C58</f>
        <v>0</v>
      </c>
    </row>
    <row r="59" spans="1:4">
      <c r="A59" s="93"/>
      <c r="B59" s="94"/>
      <c r="C59" s="44">
        <f>SUMIF(销售记录表!F3:F302,B59,销售记录表!G3:G302)+SUMIF(销售记录表!J3:J302,B59,销售记录表!K3:K302)+SUMIF(销售记录表!N3:N302,B59,销售记录表!O3:O302)+SUMIF(销售记录表!R3:R302,B59,销售记录表!S3:S302)+SUMIF(销售记录表!V3:V302,B59,销售记录表!W3:W302)+SUMIF(销售记录表!Z3:Z302,B59,销售记录表!AA3:AA302)</f>
        <v>0</v>
      </c>
      <c r="D59" s="95">
        <f>(商品价格表!D59-商品价格表!C59)*C59</f>
        <v>0</v>
      </c>
    </row>
    <row r="60" spans="1:4">
      <c r="A60" s="93"/>
      <c r="B60" s="94"/>
      <c r="C60" s="44">
        <f>SUMIF(销售记录表!F3:F302,B60,销售记录表!G3:G302)+SUMIF(销售记录表!J3:J302,B60,销售记录表!K3:K302)+SUMIF(销售记录表!N3:N302,B60,销售记录表!O3:O302)+SUMIF(销售记录表!R3:R302,B60,销售记录表!S3:S302)+SUMIF(销售记录表!V3:V302,B60,销售记录表!W3:W302)+SUMIF(销售记录表!Z3:Z302,B60,销售记录表!AA3:AA302)</f>
        <v>0</v>
      </c>
      <c r="D60" s="95">
        <f>(商品价格表!D60-商品价格表!C60)*C60</f>
        <v>0</v>
      </c>
    </row>
    <row r="61" spans="1:4">
      <c r="A61" s="93"/>
      <c r="B61" s="94"/>
      <c r="C61" s="44">
        <f>SUMIF(销售记录表!F3:F302,B61,销售记录表!G3:G302)+SUMIF(销售记录表!J3:J302,B61,销售记录表!K3:K302)+SUMIF(销售记录表!N3:N302,B61,销售记录表!O3:O302)+SUMIF(销售记录表!R3:R302,B61,销售记录表!S3:S302)+SUMIF(销售记录表!V3:V302,B61,销售记录表!W3:W302)+SUMIF(销售记录表!Z3:Z302,B61,销售记录表!AA3:AA302)</f>
        <v>0</v>
      </c>
      <c r="D61" s="95">
        <f>(商品价格表!D61-商品价格表!C61)*C61</f>
        <v>0</v>
      </c>
    </row>
    <row r="62" spans="1:4">
      <c r="A62" s="96"/>
      <c r="B62" s="97"/>
      <c r="C62" s="98">
        <f>SUMIF(销售记录表!F3:F302,B62,销售记录表!G3:G302)+SUMIF(销售记录表!J3:J302,B62,销售记录表!K3:K302)+SUMIF(销售记录表!N3:N302,B62,销售记录表!O3:O302)+SUMIF(销售记录表!R3:R302,B62,销售记录表!S3:S302)+SUMIF(销售记录表!V3:V302,B62,销售记录表!W3:W302)+SUMIF(销售记录表!Z3:Z302,B62,销售记录表!AA3:AA302)</f>
        <v>0</v>
      </c>
      <c r="D62" s="99">
        <f>(商品价格表!D62-商品价格表!C62)*C62</f>
        <v>0</v>
      </c>
    </row>
    <row r="63" spans="1:4">
      <c r="A63" s="100" t="str">
        <f>商品列表!E2</f>
        <v>功能饮料</v>
      </c>
      <c r="B63" s="107"/>
      <c r="C63" s="34">
        <f>SUMIF(销售记录表!F3:F302,B63,销售记录表!G3:G302)+SUMIF(销售记录表!J3:J302,B63,销售记录表!K3:K302)+SUMIF(销售记录表!N3:N302,B63,销售记录表!O3:O302)+SUMIF(销售记录表!R3:R302,B63,销售记录表!S3:S302)+SUMIF(销售记录表!V3:V302,B63,销售记录表!W3:W302)+SUMIF(销售记录表!Z3:Z302,B63,销售记录表!AA3:AA302)</f>
        <v>0</v>
      </c>
      <c r="D63" s="35">
        <f>(商品价格表!D63-商品价格表!C63)*C63</f>
        <v>0</v>
      </c>
    </row>
    <row r="64" spans="1:4">
      <c r="A64" s="42"/>
      <c r="B64" s="108"/>
      <c r="C64" s="38">
        <f>SUMIF(销售记录表!F3:F302,B64,销售记录表!G3:G302)+SUMIF(销售记录表!J3:J302,B64,销售记录表!K3:K302)+SUMIF(销售记录表!N3:N302,B64,销售记录表!O3:O302)+SUMIF(销售记录表!R3:R302,B64,销售记录表!S3:S302)+SUMIF(销售记录表!V3:V302,B64,销售记录表!W3:W302)+SUMIF(销售记录表!Z3:Z302,B64,销售记录表!AA3:AA302)</f>
        <v>0</v>
      </c>
      <c r="D64" s="39">
        <f>(商品价格表!D64-商品价格表!C64)*C64</f>
        <v>0</v>
      </c>
    </row>
    <row r="65" spans="1:4">
      <c r="A65" s="42"/>
      <c r="B65" s="108"/>
      <c r="C65" s="38">
        <f>SUMIF(销售记录表!F3:F302,B65,销售记录表!G3:G302)+SUMIF(销售记录表!J3:J302,B65,销售记录表!K3:K302)+SUMIF(销售记录表!N3:N302,B65,销售记录表!O3:O302)+SUMIF(销售记录表!R3:R302,B65,销售记录表!S3:S302)+SUMIF(销售记录表!V3:V302,B65,销售记录表!W3:W302)+SUMIF(销售记录表!Z3:Z302,B65,销售记录表!AA3:AA302)</f>
        <v>0</v>
      </c>
      <c r="D65" s="39">
        <f>(商品价格表!D65-商品价格表!C65)*C65</f>
        <v>0</v>
      </c>
    </row>
    <row r="66" spans="1:4">
      <c r="A66" s="42"/>
      <c r="B66" s="108"/>
      <c r="C66" s="38">
        <f>SUMIF(销售记录表!F3:F302,B66,销售记录表!G3:G302)+SUMIF(销售记录表!J3:J302,B66,销售记录表!K3:K302)+SUMIF(销售记录表!N3:N302,B66,销售记录表!O3:O302)+SUMIF(销售记录表!R3:R302,B66,销售记录表!S3:S302)+SUMIF(销售记录表!V3:V302,B66,销售记录表!W3:W302)+SUMIF(销售记录表!Z3:Z302,B66,销售记录表!AA3:AA302)</f>
        <v>0</v>
      </c>
      <c r="D66" s="39">
        <f>(商品价格表!D66-商品价格表!C66)*C66</f>
        <v>0</v>
      </c>
    </row>
    <row r="67" spans="1:4">
      <c r="A67" s="42"/>
      <c r="B67" s="108"/>
      <c r="C67" s="38">
        <f>SUMIF(销售记录表!F3:F302,B67,销售记录表!G3:G302)+SUMIF(销售记录表!J3:J302,B67,销售记录表!K3:K302)+SUMIF(销售记录表!N3:N302,B67,销售记录表!O3:O302)+SUMIF(销售记录表!R3:R302,B67,销售记录表!S3:S302)+SUMIF(销售记录表!V3:V302,B67,销售记录表!W3:W302)+SUMIF(销售记录表!Z3:Z302,B67,销售记录表!AA3:AA302)</f>
        <v>0</v>
      </c>
      <c r="D67" s="39">
        <f>(商品价格表!D67-商品价格表!C67)*C67</f>
        <v>0</v>
      </c>
    </row>
    <row r="68" spans="1:4">
      <c r="A68" s="42"/>
      <c r="B68" s="108"/>
      <c r="C68" s="38">
        <f>SUMIF(销售记录表!F3:F302,B68,销售记录表!G3:G302)+SUMIF(销售记录表!J3:J302,B68,销售记录表!K3:K302)+SUMIF(销售记录表!N3:N302,B68,销售记录表!O3:O302)+SUMIF(销售记录表!R3:R302,B68,销售记录表!S3:S302)+SUMIF(销售记录表!V3:V302,B68,销售记录表!W3:W302)+SUMIF(销售记录表!Z3:Z302,B68,销售记录表!AA3:AA302)</f>
        <v>0</v>
      </c>
      <c r="D68" s="39">
        <f>(商品价格表!D68-商品价格表!C68)*C68</f>
        <v>0</v>
      </c>
    </row>
    <row r="69" spans="1:4">
      <c r="A69" s="42"/>
      <c r="B69" s="108"/>
      <c r="C69" s="38">
        <f>SUMIF(销售记录表!F3:F302,B69,销售记录表!G3:G302)+SUMIF(销售记录表!J3:J302,B69,销售记录表!K3:K302)+SUMIF(销售记录表!N3:N302,B69,销售记录表!O3:O302)+SUMIF(销售记录表!R3:R302,B69,销售记录表!S3:S302)+SUMIF(销售记录表!V3:V302,B69,销售记录表!W3:W302)+SUMIF(销售记录表!Z3:Z302,B69,销售记录表!AA3:AA302)</f>
        <v>0</v>
      </c>
      <c r="D69" s="39">
        <f>(商品价格表!D69-商品价格表!C69)*C69</f>
        <v>0</v>
      </c>
    </row>
    <row r="70" spans="1:4">
      <c r="A70" s="42"/>
      <c r="B70" s="108"/>
      <c r="C70" s="38">
        <f>SUMIF(销售记录表!F3:F302,B70,销售记录表!G3:G302)+SUMIF(销售记录表!J3:J302,B70,销售记录表!K3:K302)+SUMIF(销售记录表!N3:N302,B70,销售记录表!O3:O302)+SUMIF(销售记录表!R3:R302,B70,销售记录表!S3:S302)+SUMIF(销售记录表!V3:V302,B70,销售记录表!W3:W302)+SUMIF(销售记录表!Z3:Z302,B70,销售记录表!AA3:AA302)</f>
        <v>0</v>
      </c>
      <c r="D70" s="39">
        <f>(商品价格表!D70-商品价格表!C70)*C70</f>
        <v>0</v>
      </c>
    </row>
    <row r="71" spans="1:4">
      <c r="A71" s="42"/>
      <c r="B71" s="108"/>
      <c r="C71" s="38">
        <f>SUMIF(销售记录表!F3:F302,B71,销售记录表!G3:G302)+SUMIF(销售记录表!J3:J302,B71,销售记录表!K3:K302)+SUMIF(销售记录表!N3:N302,B71,销售记录表!O3:O302)+SUMIF(销售记录表!R3:R302,B71,销售记录表!S3:S302)+SUMIF(销售记录表!V3:V302,B71,销售记录表!W3:W302)+SUMIF(销售记录表!Z3:Z302,B71,销售记录表!AA3:AA302)</f>
        <v>0</v>
      </c>
      <c r="D71" s="39">
        <f>(商品价格表!D71-商品价格表!C71)*C71</f>
        <v>0</v>
      </c>
    </row>
    <row r="72" spans="1:4">
      <c r="A72" s="42"/>
      <c r="B72" s="108"/>
      <c r="C72" s="38">
        <f>SUMIF(销售记录表!F3:F302,B72,销售记录表!G3:G302)+SUMIF(销售记录表!J3:J302,B72,销售记录表!K3:K302)+SUMIF(销售记录表!N3:N302,B72,销售记录表!O3:O302)+SUMIF(销售记录表!R3:R302,B72,销售记录表!S3:S302)+SUMIF(销售记录表!V3:V302,B72,销售记录表!W3:W302)+SUMIF(销售记录表!Z3:Z302,B72,销售记录表!AA3:AA302)</f>
        <v>0</v>
      </c>
      <c r="D72" s="39">
        <f>(商品价格表!D72-商品价格表!C72)*C72</f>
        <v>0</v>
      </c>
    </row>
    <row r="73" spans="1:4">
      <c r="A73" s="42"/>
      <c r="B73" s="108"/>
      <c r="C73" s="38">
        <f>SUMIF(销售记录表!F3:F302,B73,销售记录表!G3:G302)+SUMIF(销售记录表!J3:J302,B73,销售记录表!K3:K302)+SUMIF(销售记录表!N3:N302,B73,销售记录表!O3:O302)+SUMIF(销售记录表!R3:R302,B73,销售记录表!S3:S302)+SUMIF(销售记录表!V3:V302,B73,销售记录表!W3:W302)+SUMIF(销售记录表!Z3:Z302,B73,销售记录表!AA3:AA302)</f>
        <v>0</v>
      </c>
      <c r="D73" s="39">
        <f>(商品价格表!D73-商品价格表!C73)*C73</f>
        <v>0</v>
      </c>
    </row>
    <row r="74" spans="1:4">
      <c r="A74" s="42"/>
      <c r="B74" s="108"/>
      <c r="C74" s="38">
        <f>SUMIF(销售记录表!F3:F302,B74,销售记录表!G3:G302)+SUMIF(销售记录表!J3:J302,B74,销售记录表!K3:K302)+SUMIF(销售记录表!N3:N302,B74,销售记录表!O3:O302)+SUMIF(销售记录表!R3:R302,B74,销售记录表!S3:S302)+SUMIF(销售记录表!V3:V302,B74,销售记录表!W3:W302)+SUMIF(销售记录表!Z3:Z302,B74,销售记录表!AA3:AA302)</f>
        <v>0</v>
      </c>
      <c r="D74" s="39">
        <f>(商品价格表!D74-商品价格表!C74)*C74</f>
        <v>0</v>
      </c>
    </row>
    <row r="75" spans="1:4">
      <c r="A75" s="42"/>
      <c r="B75" s="108"/>
      <c r="C75" s="38">
        <f>SUMIF(销售记录表!F3:F302,B75,销售记录表!G3:G302)+SUMIF(销售记录表!J3:J302,B75,销售记录表!K3:K302)+SUMIF(销售记录表!N3:N302,B75,销售记录表!O3:O302)+SUMIF(销售记录表!R3:R302,B75,销售记录表!S3:S302)+SUMIF(销售记录表!V3:V302,B75,销售记录表!W3:W302)+SUMIF(销售记录表!Z3:Z302,B75,销售记录表!AA3:AA302)</f>
        <v>0</v>
      </c>
      <c r="D75" s="39">
        <f>(商品价格表!D75-商品价格表!C75)*C75</f>
        <v>0</v>
      </c>
    </row>
    <row r="76" spans="1:4">
      <c r="A76" s="42"/>
      <c r="B76" s="108"/>
      <c r="C76" s="38">
        <f>SUMIF(销售记录表!F3:F302,B76,销售记录表!G3:G302)+SUMIF(销售记录表!J3:J302,B76,销售记录表!K3:K302)+SUMIF(销售记录表!N3:N302,B76,销售记录表!O3:O302)+SUMIF(销售记录表!R3:R302,B76,销售记录表!S3:S302)+SUMIF(销售记录表!V3:V302,B76,销售记录表!W3:W302)+SUMIF(销售记录表!Z3:Z302,B76,销售记录表!AA3:AA302)</f>
        <v>0</v>
      </c>
      <c r="D76" s="39">
        <f>(商品价格表!D76-商品价格表!C76)*C76</f>
        <v>0</v>
      </c>
    </row>
    <row r="77" spans="1:4">
      <c r="A77" s="42"/>
      <c r="B77" s="108"/>
      <c r="C77" s="38">
        <f>SUMIF(销售记录表!F3:F302,B77,销售记录表!G3:G302)+SUMIF(销售记录表!J3:J302,B77,销售记录表!K3:K302)+SUMIF(销售记录表!N3:N302,B77,销售记录表!O3:O302)+SUMIF(销售记录表!R3:R302,B77,销售记录表!S3:S302)+SUMIF(销售记录表!V3:V302,B77,销售记录表!W3:W302)+SUMIF(销售记录表!Z3:Z302,B77,销售记录表!AA3:AA302)</f>
        <v>0</v>
      </c>
      <c r="D77" s="39">
        <f>(商品价格表!D77-商品价格表!C77)*C77</f>
        <v>0</v>
      </c>
    </row>
    <row r="78" spans="1:4">
      <c r="A78" s="42"/>
      <c r="B78" s="108"/>
      <c r="C78" s="38">
        <f>SUMIF(销售记录表!F3:F302,B78,销售记录表!G3:G302)+SUMIF(销售记录表!J3:J302,B78,销售记录表!K3:K302)+SUMIF(销售记录表!N3:N302,B78,销售记录表!O3:O302)+SUMIF(销售记录表!R3:R302,B78,销售记录表!S3:S302)+SUMIF(销售记录表!V3:V302,B78,销售记录表!W3:W302)+SUMIF(销售记录表!Z3:Z302,B78,销售记录表!AA3:AA302)</f>
        <v>0</v>
      </c>
      <c r="D78" s="39">
        <f>(商品价格表!D78-商品价格表!C78)*C78</f>
        <v>0</v>
      </c>
    </row>
    <row r="79" spans="1:4">
      <c r="A79" s="42"/>
      <c r="B79" s="108"/>
      <c r="C79" s="38">
        <f>SUMIF(销售记录表!F3:F302,B79,销售记录表!G3:G302)+SUMIF(销售记录表!J3:J302,B79,销售记录表!K3:K302)+SUMIF(销售记录表!N3:N302,B79,销售记录表!O3:O302)+SUMIF(销售记录表!R3:R302,B79,销售记录表!S3:S302)+SUMIF(销售记录表!V3:V302,B79,销售记录表!W3:W302)+SUMIF(销售记录表!Z3:Z302,B79,销售记录表!AA3:AA302)</f>
        <v>0</v>
      </c>
      <c r="D79" s="39">
        <f>(商品价格表!D79-商品价格表!C79)*C79</f>
        <v>0</v>
      </c>
    </row>
    <row r="80" spans="1:4">
      <c r="A80" s="42"/>
      <c r="B80" s="108"/>
      <c r="C80" s="38">
        <f>SUMIF(销售记录表!F3:F302,B80,销售记录表!G3:G302)+SUMIF(销售记录表!J3:J302,B80,销售记录表!K3:K302)+SUMIF(销售记录表!N3:N302,B80,销售记录表!O3:O302)+SUMIF(销售记录表!R3:R302,B80,销售记录表!S3:S302)+SUMIF(销售记录表!V3:V302,B80,销售记录表!W3:W302)+SUMIF(销售记录表!Z3:Z302,B80,销售记录表!AA3:AA302)</f>
        <v>0</v>
      </c>
      <c r="D80" s="39">
        <f>(商品价格表!D80-商品价格表!C80)*C80</f>
        <v>0</v>
      </c>
    </row>
    <row r="81" spans="1:4">
      <c r="A81" s="42"/>
      <c r="B81" s="108"/>
      <c r="C81" s="38">
        <f>SUMIF(销售记录表!F3:F302,B81,销售记录表!G3:G302)+SUMIF(销售记录表!J3:J302,B81,销售记录表!K3:K302)+SUMIF(销售记录表!N3:N302,B81,销售记录表!O3:O302)+SUMIF(销售记录表!R3:R302,B81,销售记录表!S3:S302)+SUMIF(销售记录表!V3:V302,B81,销售记录表!W3:W302)+SUMIF(销售记录表!Z3:Z302,B81,销售记录表!AA3:AA302)</f>
        <v>0</v>
      </c>
      <c r="D81" s="39">
        <f>(商品价格表!D81-商品价格表!C81)*C81</f>
        <v>0</v>
      </c>
    </row>
    <row r="82" spans="1:4">
      <c r="A82" s="101"/>
      <c r="B82" s="109"/>
      <c r="C82" s="102">
        <f>SUMIF(销售记录表!F3:F302,B82,销售记录表!G3:G302)+SUMIF(销售记录表!J3:J302,B82,销售记录表!K3:K302)+SUMIF(销售记录表!N3:N302,B82,销售记录表!O3:O302)+SUMIF(销售记录表!R3:R302,B82,销售记录表!S3:S302)+SUMIF(销售记录表!V3:V302,B82,销售记录表!W3:W302)+SUMIF(销售记录表!Z3:Z302,B82,销售记录表!AA3:AA302)</f>
        <v>0</v>
      </c>
      <c r="D82" s="103">
        <f>(商品价格表!D82-商品价格表!C82)*C82</f>
        <v>0</v>
      </c>
    </row>
    <row r="83" spans="1:4">
      <c r="A83" s="104" t="str">
        <f>商品列表!F2</f>
        <v>糕点</v>
      </c>
      <c r="B83" s="105"/>
      <c r="C83" s="91">
        <f>SUMIF(销售记录表!F3:F302,B83,销售记录表!G3:G302)+SUMIF(销售记录表!J3:J302,B83,销售记录表!K3:K302)+SUMIF(销售记录表!N3:N302,B83,销售记录表!O3:O302)+SUMIF(销售记录表!R3:R302,B83,销售记录表!S3:S302)+SUMIF(销售记录表!V3:V302,B83,销售记录表!W3:W302)+SUMIF(销售记录表!Z3:Z302,B83,销售记录表!AA3:AA302)</f>
        <v>0</v>
      </c>
      <c r="D83" s="106">
        <f>(商品价格表!D83-商品价格表!C83)*C83</f>
        <v>0</v>
      </c>
    </row>
    <row r="84" spans="1:4">
      <c r="A84" s="93"/>
      <c r="B84" s="94"/>
      <c r="C84" s="44">
        <f>SUMIF(销售记录表!F3:F302,B84,销售记录表!G3:G302)+SUMIF(销售记录表!J3:J302,B84,销售记录表!K3:K302)+SUMIF(销售记录表!N3:N302,B84,销售记录表!O3:O302)+SUMIF(销售记录表!R3:R302,B84,销售记录表!S3:S302)+SUMIF(销售记录表!V3:V302,B84,销售记录表!W3:W302)+SUMIF(销售记录表!Z3:Z302,B84,销售记录表!AA3:AA302)</f>
        <v>0</v>
      </c>
      <c r="D84" s="95">
        <f>(商品价格表!D84-商品价格表!C84)*C84</f>
        <v>0</v>
      </c>
    </row>
    <row r="85" spans="1:4">
      <c r="A85" s="93"/>
      <c r="B85" s="94"/>
      <c r="C85" s="44">
        <f>SUMIF(销售记录表!F3:F302,B85,销售记录表!G3:G302)+SUMIF(销售记录表!J3:J302,B85,销售记录表!K3:K302)+SUMIF(销售记录表!N3:N302,B85,销售记录表!O3:O302)+SUMIF(销售记录表!R3:R302,B85,销售记录表!S3:S302)+SUMIF(销售记录表!V3:V302,B85,销售记录表!W3:W302)+SUMIF(销售记录表!Z3:Z302,B85,销售记录表!AA3:AA302)</f>
        <v>0</v>
      </c>
      <c r="D85" s="95">
        <f>(商品价格表!D85-商品价格表!C85)*C85</f>
        <v>0</v>
      </c>
    </row>
    <row r="86" spans="1:4">
      <c r="A86" s="93"/>
      <c r="B86" s="94"/>
      <c r="C86" s="44">
        <f>SUMIF(销售记录表!F3:F302,B86,销售记录表!G3:G302)+SUMIF(销售记录表!J3:J302,B86,销售记录表!K3:K302)+SUMIF(销售记录表!N3:N302,B86,销售记录表!O3:O302)+SUMIF(销售记录表!R3:R302,B86,销售记录表!S3:S302)+SUMIF(销售记录表!V3:V302,B86,销售记录表!W3:W302)+SUMIF(销售记录表!Z3:Z302,B86,销售记录表!AA3:AA302)</f>
        <v>0</v>
      </c>
      <c r="D86" s="95">
        <f>(商品价格表!D86-商品价格表!C86)*C86</f>
        <v>0</v>
      </c>
    </row>
    <row r="87" spans="1:4">
      <c r="A87" s="93"/>
      <c r="B87" s="94"/>
      <c r="C87" s="44">
        <f>SUMIF(销售记录表!F3:F302,B87,销售记录表!G3:G302)+SUMIF(销售记录表!J3:J302,B87,销售记录表!K3:K302)+SUMIF(销售记录表!N3:N302,B87,销售记录表!O3:O302)+SUMIF(销售记录表!R3:R302,B87,销售记录表!S3:S302)+SUMIF(销售记录表!V3:V302,B87,销售记录表!W3:W302)+SUMIF(销售记录表!Z3:Z302,B87,销售记录表!AA3:AA302)</f>
        <v>0</v>
      </c>
      <c r="D87" s="95">
        <f>(商品价格表!D87-商品价格表!C87)*C87</f>
        <v>0</v>
      </c>
    </row>
    <row r="88" spans="1:4">
      <c r="A88" s="93"/>
      <c r="B88" s="94"/>
      <c r="C88" s="44">
        <f>SUMIF(销售记录表!F3:F302,B88,销售记录表!G3:G302)+SUMIF(销售记录表!J3:J302,B88,销售记录表!K3:K302)+SUMIF(销售记录表!N3:N302,B88,销售记录表!O3:O302)+SUMIF(销售记录表!R3:R302,B88,销售记录表!S3:S302)+SUMIF(销售记录表!V3:V302,B88,销售记录表!W3:W302)+SUMIF(销售记录表!Z3:Z302,B88,销售记录表!AA3:AA302)</f>
        <v>0</v>
      </c>
      <c r="D88" s="95">
        <f>(商品价格表!D88-商品价格表!C88)*C88</f>
        <v>0</v>
      </c>
    </row>
    <row r="89" spans="1:4">
      <c r="A89" s="93"/>
      <c r="B89" s="94"/>
      <c r="C89" s="44">
        <f>SUMIF(销售记录表!F3:F302,B89,销售记录表!G3:G302)+SUMIF(销售记录表!J3:J302,B89,销售记录表!K3:K302)+SUMIF(销售记录表!N3:N302,B89,销售记录表!O3:O302)+SUMIF(销售记录表!R3:R302,B89,销售记录表!S3:S302)+SUMIF(销售记录表!V3:V302,B89,销售记录表!W3:W302)+SUMIF(销售记录表!Z3:Z302,B89,销售记录表!AA3:AA302)</f>
        <v>0</v>
      </c>
      <c r="D89" s="95">
        <f>(商品价格表!D89-商品价格表!C89)*C89</f>
        <v>0</v>
      </c>
    </row>
    <row r="90" spans="1:4">
      <c r="A90" s="93"/>
      <c r="B90" s="94"/>
      <c r="C90" s="44">
        <f>SUMIF(销售记录表!F3:F302,B90,销售记录表!G3:G302)+SUMIF(销售记录表!J3:J302,B90,销售记录表!K3:K302)+SUMIF(销售记录表!N3:N302,B90,销售记录表!O3:O302)+SUMIF(销售记录表!R3:R302,B90,销售记录表!S3:S302)+SUMIF(销售记录表!V3:V302,B90,销售记录表!W3:W302)+SUMIF(销售记录表!Z3:Z302,B90,销售记录表!AA3:AA302)</f>
        <v>0</v>
      </c>
      <c r="D90" s="95">
        <f>(商品价格表!D90-商品价格表!C90)*C90</f>
        <v>0</v>
      </c>
    </row>
    <row r="91" spans="1:4">
      <c r="A91" s="93"/>
      <c r="B91" s="94"/>
      <c r="C91" s="44">
        <f>SUMIF(销售记录表!F3:F302,B91,销售记录表!G3:G302)+SUMIF(销售记录表!J3:J302,B91,销售记录表!K3:K302)+SUMIF(销售记录表!N3:N302,B91,销售记录表!O3:O302)+SUMIF(销售记录表!R3:R302,B91,销售记录表!S3:S302)+SUMIF(销售记录表!V3:V302,B91,销售记录表!W3:W302)+SUMIF(销售记录表!Z3:Z302,B91,销售记录表!AA3:AA302)</f>
        <v>0</v>
      </c>
      <c r="D91" s="95">
        <f>(商品价格表!D91-商品价格表!C91)*C91</f>
        <v>0</v>
      </c>
    </row>
    <row r="92" spans="1:4">
      <c r="A92" s="93"/>
      <c r="B92" s="94"/>
      <c r="C92" s="44">
        <f>SUMIF(销售记录表!F3:F302,B92,销售记录表!G3:G302)+SUMIF(销售记录表!J3:J302,B92,销售记录表!K3:K302)+SUMIF(销售记录表!N3:N302,B92,销售记录表!O3:O302)+SUMIF(销售记录表!R3:R302,B92,销售记录表!S3:S302)+SUMIF(销售记录表!V3:V302,B92,销售记录表!W3:W302)+SUMIF(销售记录表!Z3:Z302,B92,销售记录表!AA3:AA302)</f>
        <v>0</v>
      </c>
      <c r="D92" s="95">
        <f>(商品价格表!D92-商品价格表!C92)*C92</f>
        <v>0</v>
      </c>
    </row>
    <row r="93" spans="1:4">
      <c r="A93" s="93"/>
      <c r="B93" s="94"/>
      <c r="C93" s="44">
        <f>SUMIF(销售记录表!F3:F302,B93,销售记录表!G3:G302)+SUMIF(销售记录表!J3:J302,B93,销售记录表!K3:K302)+SUMIF(销售记录表!N3:N302,B93,销售记录表!O3:O302)+SUMIF(销售记录表!R3:R302,B93,销售记录表!S3:S302)+SUMIF(销售记录表!V3:V302,B93,销售记录表!W3:W302)+SUMIF(销售记录表!Z3:Z302,B93,销售记录表!AA3:AA302)</f>
        <v>0</v>
      </c>
      <c r="D93" s="95">
        <f>(商品价格表!D93-商品价格表!C93)*C93</f>
        <v>0</v>
      </c>
    </row>
    <row r="94" spans="1:4">
      <c r="A94" s="93"/>
      <c r="B94" s="94"/>
      <c r="C94" s="44">
        <f>SUMIF(销售记录表!F3:F302,B94,销售记录表!G3:G302)+SUMIF(销售记录表!J3:J302,B94,销售记录表!K3:K302)+SUMIF(销售记录表!N3:N302,B94,销售记录表!O3:O302)+SUMIF(销售记录表!R3:R302,B94,销售记录表!S3:S302)+SUMIF(销售记录表!V3:V302,B94,销售记录表!W3:W302)+SUMIF(销售记录表!Z3:Z302,B94,销售记录表!AA3:AA302)</f>
        <v>0</v>
      </c>
      <c r="D94" s="95">
        <f>(商品价格表!D94-商品价格表!C94)*C94</f>
        <v>0</v>
      </c>
    </row>
    <row r="95" spans="1:4">
      <c r="A95" s="93"/>
      <c r="B95" s="94"/>
      <c r="C95" s="44">
        <f>SUMIF(销售记录表!F3:F302,B95,销售记录表!G3:G302)+SUMIF(销售记录表!J3:J302,B95,销售记录表!K3:K302)+SUMIF(销售记录表!N3:N302,B95,销售记录表!O3:O302)+SUMIF(销售记录表!R3:R302,B95,销售记录表!S3:S302)+SUMIF(销售记录表!V3:V302,B95,销售记录表!W3:W302)+SUMIF(销售记录表!Z3:Z302,B95,销售记录表!AA3:AA302)</f>
        <v>0</v>
      </c>
      <c r="D95" s="95">
        <f>(商品价格表!D95-商品价格表!C95)*C95</f>
        <v>0</v>
      </c>
    </row>
    <row r="96" spans="1:4">
      <c r="A96" s="93"/>
      <c r="B96" s="94"/>
      <c r="C96" s="44">
        <f>SUMIF(销售记录表!F3:F302,B96,销售记录表!G3:G302)+SUMIF(销售记录表!J3:J302,B96,销售记录表!K3:K302)+SUMIF(销售记录表!N3:N302,B96,销售记录表!O3:O302)+SUMIF(销售记录表!R3:R302,B96,销售记录表!S3:S302)+SUMIF(销售记录表!V3:V302,B96,销售记录表!W3:W302)+SUMIF(销售记录表!Z3:Z302,B96,销售记录表!AA3:AA302)</f>
        <v>0</v>
      </c>
      <c r="D96" s="95">
        <f>(商品价格表!D96-商品价格表!C96)*C96</f>
        <v>0</v>
      </c>
    </row>
    <row r="97" spans="1:4">
      <c r="A97" s="93"/>
      <c r="B97" s="94"/>
      <c r="C97" s="44">
        <f>SUMIF(销售记录表!F3:F302,B97,销售记录表!G3:G302)+SUMIF(销售记录表!J3:J302,B97,销售记录表!K3:K302)+SUMIF(销售记录表!N3:N302,B97,销售记录表!O3:O302)+SUMIF(销售记录表!R3:R302,B97,销售记录表!S3:S302)+SUMIF(销售记录表!V3:V302,B97,销售记录表!W3:W302)+SUMIF(销售记录表!Z3:Z302,B97,销售记录表!AA3:AA302)</f>
        <v>0</v>
      </c>
      <c r="D97" s="95">
        <f>(商品价格表!D97-商品价格表!C97)*C97</f>
        <v>0</v>
      </c>
    </row>
    <row r="98" spans="1:4">
      <c r="A98" s="93"/>
      <c r="B98" s="94"/>
      <c r="C98" s="44">
        <f>SUMIF(销售记录表!F3:F302,B98,销售记录表!G3:G302)+SUMIF(销售记录表!J3:J302,B98,销售记录表!K3:K302)+SUMIF(销售记录表!N3:N302,B98,销售记录表!O3:O302)+SUMIF(销售记录表!R3:R302,B98,销售记录表!S3:S302)+SUMIF(销售记录表!V3:V302,B98,销售记录表!W3:W302)+SUMIF(销售记录表!Z3:Z302,B98,销售记录表!AA3:AA302)</f>
        <v>0</v>
      </c>
      <c r="D98" s="95">
        <f>(商品价格表!D98-商品价格表!C98)*C98</f>
        <v>0</v>
      </c>
    </row>
    <row r="99" spans="1:4">
      <c r="A99" s="93"/>
      <c r="B99" s="94"/>
      <c r="C99" s="44">
        <f>SUMIF(销售记录表!F3:F302,B99,销售记录表!G3:G302)+SUMIF(销售记录表!J3:J302,B99,销售记录表!K3:K302)+SUMIF(销售记录表!N3:N302,B99,销售记录表!O3:O302)+SUMIF(销售记录表!R3:R302,B99,销售记录表!S3:S302)+SUMIF(销售记录表!V3:V302,B99,销售记录表!W3:W302)+SUMIF(销售记录表!Z3:Z302,B99,销售记录表!AA3:AA302)</f>
        <v>0</v>
      </c>
      <c r="D99" s="95">
        <f>(商品价格表!D99-商品价格表!C99)*C99</f>
        <v>0</v>
      </c>
    </row>
    <row r="100" spans="1:4">
      <c r="A100" s="93"/>
      <c r="B100" s="94"/>
      <c r="C100" s="44">
        <f>SUMIF(销售记录表!F3:F302,B100,销售记录表!G3:G302)+SUMIF(销售记录表!J3:J302,B100,销售记录表!K3:K302)+SUMIF(销售记录表!N3:N302,B100,销售记录表!O3:O302)+SUMIF(销售记录表!R3:R302,B100,销售记录表!S3:S302)+SUMIF(销售记录表!V3:V302,B100,销售记录表!W3:W302)+SUMIF(销售记录表!Z3:Z302,B100,销售记录表!AA3:AA302)</f>
        <v>0</v>
      </c>
      <c r="D100" s="95">
        <f>(商品价格表!D100-商品价格表!C100)*C100</f>
        <v>0</v>
      </c>
    </row>
    <row r="101" spans="1:4">
      <c r="A101" s="93"/>
      <c r="B101" s="94"/>
      <c r="C101" s="44">
        <f>SUMIF(销售记录表!F3:F302,B101,销售记录表!G3:G302)+SUMIF(销售记录表!J3:J302,B101,销售记录表!K3:K302)+SUMIF(销售记录表!N3:N302,B101,销售记录表!O3:O302)+SUMIF(销售记录表!R3:R302,B101,销售记录表!S3:S302)+SUMIF(销售记录表!V3:V302,B101,销售记录表!W3:W302)+SUMIF(销售记录表!Z3:Z302,B101,销售记录表!AA3:AA302)</f>
        <v>0</v>
      </c>
      <c r="D101" s="95">
        <f>(商品价格表!D101-商品价格表!C101)*C101</f>
        <v>0</v>
      </c>
    </row>
    <row r="102" spans="1:4">
      <c r="A102" s="96"/>
      <c r="B102" s="97"/>
      <c r="C102" s="98">
        <f>SUMIF(销售记录表!F3:F302,B102,销售记录表!G3:G302)+SUMIF(销售记录表!J3:J302,B102,销售记录表!K3:K302)+SUMIF(销售记录表!N3:N302,B102,销售记录表!O3:O302)+SUMIF(销售记录表!R3:R302,B102,销售记录表!S3:S302)+SUMIF(销售记录表!V3:V302,B102,销售记录表!W3:W302)+SUMIF(销售记录表!Z3:Z302,B102,销售记录表!AA3:AA302)</f>
        <v>0</v>
      </c>
      <c r="D102" s="99">
        <f>(商品价格表!D102-商品价格表!C102)*C102</f>
        <v>0</v>
      </c>
    </row>
    <row r="103" spans="1:4">
      <c r="A103" s="100" t="str">
        <f>商品列表!G2</f>
        <v>饼干</v>
      </c>
      <c r="B103" s="33"/>
      <c r="C103" s="34">
        <f>SUMIF(销售记录表!F3:F302,B103,销售记录表!G3:G302)+SUMIF(销售记录表!J3:J302,B103,销售记录表!K3:K302)+SUMIF(销售记录表!N3:N302,B103,销售记录表!O3:O302)+SUMIF(销售记录表!R3:R302,B103,销售记录表!S3:S302)+SUMIF(销售记录表!V3:V302,B103,销售记录表!W3:W302)+SUMIF(销售记录表!Z3:Z302,B103,销售记录表!AA3:AA302)</f>
        <v>0</v>
      </c>
      <c r="D103" s="35">
        <f>(商品价格表!D103-商品价格表!C103)*C103</f>
        <v>0</v>
      </c>
    </row>
    <row r="104" spans="1:4">
      <c r="A104" s="42"/>
      <c r="B104" s="37"/>
      <c r="C104" s="38">
        <f>SUMIF(销售记录表!F3:F302,B104,销售记录表!G3:G302)+SUMIF(销售记录表!J3:J302,B104,销售记录表!K3:K302)+SUMIF(销售记录表!N3:N302,B104,销售记录表!O3:O302)+SUMIF(销售记录表!R3:R302,B104,销售记录表!S3:S302)+SUMIF(销售记录表!V3:V302,B104,销售记录表!W3:W302)+SUMIF(销售记录表!Z3:Z302,B104,销售记录表!AA3:AA302)</f>
        <v>0</v>
      </c>
      <c r="D104" s="39">
        <f>(商品价格表!D104-商品价格表!C104)*C104</f>
        <v>0</v>
      </c>
    </row>
    <row r="105" spans="1:4">
      <c r="A105" s="42"/>
      <c r="B105" s="37"/>
      <c r="C105" s="38">
        <f>SUMIF(销售记录表!F3:F302,B105,销售记录表!G3:G302)+SUMIF(销售记录表!J3:J302,B105,销售记录表!K3:K302)+SUMIF(销售记录表!N3:N302,B105,销售记录表!O3:O302)+SUMIF(销售记录表!R3:R302,B105,销售记录表!S3:S302)+SUMIF(销售记录表!V3:V302,B105,销售记录表!W3:W302)+SUMIF(销售记录表!Z3:Z302,B105,销售记录表!AA3:AA302)</f>
        <v>0</v>
      </c>
      <c r="D105" s="39">
        <f>(商品价格表!D105-商品价格表!C105)*C105</f>
        <v>0</v>
      </c>
    </row>
    <row r="106" spans="1:4">
      <c r="A106" s="42"/>
      <c r="B106" s="37"/>
      <c r="C106" s="38">
        <f>SUMIF(销售记录表!F3:F302,B106,销售记录表!G3:G302)+SUMIF(销售记录表!J3:J302,B106,销售记录表!K3:K302)+SUMIF(销售记录表!N3:N302,B106,销售记录表!O3:O302)+SUMIF(销售记录表!R3:R302,B106,销售记录表!S3:S302)+SUMIF(销售记录表!V3:V302,B106,销售记录表!W3:W302)+SUMIF(销售记录表!Z3:Z302,B106,销售记录表!AA3:AA302)</f>
        <v>0</v>
      </c>
      <c r="D106" s="39">
        <f>(商品价格表!D106-商品价格表!C106)*C106</f>
        <v>0</v>
      </c>
    </row>
    <row r="107" spans="1:4">
      <c r="A107" s="42"/>
      <c r="B107" s="37"/>
      <c r="C107" s="38">
        <f>SUMIF(销售记录表!F3:F302,B107,销售记录表!G3:G302)+SUMIF(销售记录表!J3:J302,B107,销售记录表!K3:K302)+SUMIF(销售记录表!N3:N302,B107,销售记录表!O3:O302)+SUMIF(销售记录表!R3:R302,B107,销售记录表!S3:S302)+SUMIF(销售记录表!V3:V302,B107,销售记录表!W3:W302)+SUMIF(销售记录表!Z3:Z302,B107,销售记录表!AA3:AA302)</f>
        <v>0</v>
      </c>
      <c r="D107" s="39">
        <f>(商品价格表!D107-商品价格表!C107)*C107</f>
        <v>0</v>
      </c>
    </row>
    <row r="108" spans="1:4">
      <c r="A108" s="42"/>
      <c r="B108" s="37"/>
      <c r="C108" s="38">
        <f>SUMIF(销售记录表!F3:F302,B108,销售记录表!G3:G302)+SUMIF(销售记录表!J3:J302,B108,销售记录表!K3:K302)+SUMIF(销售记录表!N3:N302,B108,销售记录表!O3:O302)+SUMIF(销售记录表!R3:R302,B108,销售记录表!S3:S302)+SUMIF(销售记录表!V3:V302,B108,销售记录表!W3:W302)+SUMIF(销售记录表!Z3:Z302,B108,销售记录表!AA3:AA302)</f>
        <v>0</v>
      </c>
      <c r="D108" s="39">
        <f>(商品价格表!D108-商品价格表!C108)*C108</f>
        <v>0</v>
      </c>
    </row>
    <row r="109" spans="1:4">
      <c r="A109" s="42"/>
      <c r="B109" s="37"/>
      <c r="C109" s="38">
        <f>SUMIF(销售记录表!F3:F302,B109,销售记录表!G3:G302)+SUMIF(销售记录表!J3:J302,B109,销售记录表!K3:K302)+SUMIF(销售记录表!N3:N302,B109,销售记录表!O3:O302)+SUMIF(销售记录表!R3:R302,B109,销售记录表!S3:S302)+SUMIF(销售记录表!V3:V302,B109,销售记录表!W3:W302)+SUMIF(销售记录表!Z3:Z302,B109,销售记录表!AA3:AA302)</f>
        <v>0</v>
      </c>
      <c r="D109" s="39">
        <f>(商品价格表!D109-商品价格表!C109)*C109</f>
        <v>0</v>
      </c>
    </row>
    <row r="110" spans="1:4">
      <c r="A110" s="42"/>
      <c r="B110" s="37"/>
      <c r="C110" s="38">
        <f>SUMIF(销售记录表!F3:F302,B110,销售记录表!G3:G302)+SUMIF(销售记录表!J3:J302,B110,销售记录表!K3:K302)+SUMIF(销售记录表!N3:N302,B110,销售记录表!O3:O302)+SUMIF(销售记录表!R3:R302,B110,销售记录表!S3:S302)+SUMIF(销售记录表!V3:V302,B110,销售记录表!W3:W302)+SUMIF(销售记录表!Z3:Z302,B110,销售记录表!AA3:AA302)</f>
        <v>0</v>
      </c>
      <c r="D110" s="39">
        <f>(商品价格表!D110-商品价格表!C110)*C110</f>
        <v>0</v>
      </c>
    </row>
    <row r="111" spans="1:4">
      <c r="A111" s="42"/>
      <c r="B111" s="37"/>
      <c r="C111" s="38">
        <f>SUMIF(销售记录表!F3:F302,B111,销售记录表!G3:G302)+SUMIF(销售记录表!J3:J302,B111,销售记录表!K3:K302)+SUMIF(销售记录表!N3:N302,B111,销售记录表!O3:O302)+SUMIF(销售记录表!R3:R302,B111,销售记录表!S3:S302)+SUMIF(销售记录表!V3:V302,B111,销售记录表!W3:W302)+SUMIF(销售记录表!Z3:Z302,B111,销售记录表!AA3:AA302)</f>
        <v>0</v>
      </c>
      <c r="D111" s="39">
        <f>(商品价格表!D111-商品价格表!C111)*C111</f>
        <v>0</v>
      </c>
    </row>
    <row r="112" spans="1:4">
      <c r="A112" s="42"/>
      <c r="B112" s="37"/>
      <c r="C112" s="38">
        <f>SUMIF(销售记录表!F3:F302,B112,销售记录表!G3:G302)+SUMIF(销售记录表!J3:J302,B112,销售记录表!K3:K302)+SUMIF(销售记录表!N3:N302,B112,销售记录表!O3:O302)+SUMIF(销售记录表!R3:R302,B112,销售记录表!S3:S302)+SUMIF(销售记录表!V3:V302,B112,销售记录表!W3:W302)+SUMIF(销售记录表!Z3:Z302,B112,销售记录表!AA3:AA302)</f>
        <v>0</v>
      </c>
      <c r="D112" s="39">
        <f>(商品价格表!D112-商品价格表!C112)*C112</f>
        <v>0</v>
      </c>
    </row>
    <row r="113" spans="1:4">
      <c r="A113" s="42"/>
      <c r="B113" s="37"/>
      <c r="C113" s="38">
        <f>SUMIF(销售记录表!F3:F302,B113,销售记录表!G3:G302)+SUMIF(销售记录表!J3:J302,B113,销售记录表!K3:K302)+SUMIF(销售记录表!N3:N302,B113,销售记录表!O3:O302)+SUMIF(销售记录表!R3:R302,B113,销售记录表!S3:S302)+SUMIF(销售记录表!V3:V302,B113,销售记录表!W3:W302)+SUMIF(销售记录表!Z3:Z302,B113,销售记录表!AA3:AA302)</f>
        <v>0</v>
      </c>
      <c r="D113" s="39">
        <f>(商品价格表!D113-商品价格表!C113)*C113</f>
        <v>0</v>
      </c>
    </row>
    <row r="114" spans="1:4">
      <c r="A114" s="42"/>
      <c r="B114" s="37"/>
      <c r="C114" s="38">
        <f>SUMIF(销售记录表!F3:F302,B114,销售记录表!G3:G302)+SUMIF(销售记录表!J3:J302,B114,销售记录表!K3:K302)+SUMIF(销售记录表!N3:N302,B114,销售记录表!O3:O302)+SUMIF(销售记录表!R3:R302,B114,销售记录表!S3:S302)+SUMIF(销售记录表!V3:V302,B114,销售记录表!W3:W302)+SUMIF(销售记录表!Z3:Z302,B114,销售记录表!AA3:AA302)</f>
        <v>0</v>
      </c>
      <c r="D114" s="39">
        <f>(商品价格表!D114-商品价格表!C114)*C114</f>
        <v>0</v>
      </c>
    </row>
    <row r="115" spans="1:4">
      <c r="A115" s="42"/>
      <c r="B115" s="37"/>
      <c r="C115" s="38">
        <f>SUMIF(销售记录表!F3:F302,B115,销售记录表!G3:G302)+SUMIF(销售记录表!J3:J302,B115,销售记录表!K3:K302)+SUMIF(销售记录表!N3:N302,B115,销售记录表!O3:O302)+SUMIF(销售记录表!R3:R302,B115,销售记录表!S3:S302)+SUMIF(销售记录表!V3:V302,B115,销售记录表!W3:W302)+SUMIF(销售记录表!Z3:Z302,B115,销售记录表!AA3:AA302)</f>
        <v>0</v>
      </c>
      <c r="D115" s="39">
        <f>(商品价格表!D115-商品价格表!C115)*C115</f>
        <v>0</v>
      </c>
    </row>
    <row r="116" spans="1:4">
      <c r="A116" s="42"/>
      <c r="B116" s="37"/>
      <c r="C116" s="38">
        <f>SUMIF(销售记录表!F3:F302,B116,销售记录表!G3:G302)+SUMIF(销售记录表!J3:J302,B116,销售记录表!K3:K302)+SUMIF(销售记录表!N3:N302,B116,销售记录表!O3:O302)+SUMIF(销售记录表!R3:R302,B116,销售记录表!S3:S302)+SUMIF(销售记录表!V3:V302,B116,销售记录表!W3:W302)+SUMIF(销售记录表!Z3:Z302,B116,销售记录表!AA3:AA302)</f>
        <v>0</v>
      </c>
      <c r="D116" s="39">
        <f>(商品价格表!D116-商品价格表!C116)*C116</f>
        <v>0</v>
      </c>
    </row>
    <row r="117" spans="1:4">
      <c r="A117" s="42"/>
      <c r="B117" s="37"/>
      <c r="C117" s="38">
        <f>SUMIF(销售记录表!F3:F302,B117,销售记录表!G3:G302)+SUMIF(销售记录表!J3:J302,B117,销售记录表!K3:K302)+SUMIF(销售记录表!N3:N302,B117,销售记录表!O3:O302)+SUMIF(销售记录表!R3:R302,B117,销售记录表!S3:S302)+SUMIF(销售记录表!V3:V302,B117,销售记录表!W3:W302)+SUMIF(销售记录表!Z3:Z302,B117,销售记录表!AA3:AA302)</f>
        <v>0</v>
      </c>
      <c r="D117" s="39">
        <f>(商品价格表!D117-商品价格表!C117)*C117</f>
        <v>0</v>
      </c>
    </row>
    <row r="118" spans="1:4">
      <c r="A118" s="42"/>
      <c r="B118" s="37"/>
      <c r="C118" s="38">
        <f>SUMIF(销售记录表!F3:F302,B118,销售记录表!G3:G302)+SUMIF(销售记录表!J3:J302,B118,销售记录表!K3:K302)+SUMIF(销售记录表!N3:N302,B118,销售记录表!O3:O302)+SUMIF(销售记录表!R3:R302,B118,销售记录表!S3:S302)+SUMIF(销售记录表!V3:V302,B118,销售记录表!W3:W302)+SUMIF(销售记录表!Z3:Z302,B118,销售记录表!AA3:AA302)</f>
        <v>0</v>
      </c>
      <c r="D118" s="39">
        <f>(商品价格表!D118-商品价格表!C118)*C118</f>
        <v>0</v>
      </c>
    </row>
    <row r="119" spans="1:4">
      <c r="A119" s="42"/>
      <c r="B119" s="37"/>
      <c r="C119" s="38">
        <f>SUMIF(销售记录表!F3:F302,B119,销售记录表!G3:G302)+SUMIF(销售记录表!J3:J302,B119,销售记录表!K3:K302)+SUMIF(销售记录表!N3:N302,B119,销售记录表!O3:O302)+SUMIF(销售记录表!R3:R302,B119,销售记录表!S3:S302)+SUMIF(销售记录表!V3:V302,B119,销售记录表!W3:W302)+SUMIF(销售记录表!Z3:Z302,B119,销售记录表!AA3:AA302)</f>
        <v>0</v>
      </c>
      <c r="D119" s="39">
        <f>(商品价格表!D119-商品价格表!C119)*C119</f>
        <v>0</v>
      </c>
    </row>
    <row r="120" spans="1:4">
      <c r="A120" s="42"/>
      <c r="B120" s="37"/>
      <c r="C120" s="38">
        <f>SUMIF(销售记录表!F3:F302,B120,销售记录表!G3:G302)+SUMIF(销售记录表!J3:J302,B120,销售记录表!K3:K302)+SUMIF(销售记录表!N3:N302,B120,销售记录表!O3:O302)+SUMIF(销售记录表!R3:R302,B120,销售记录表!S3:S302)+SUMIF(销售记录表!V3:V302,B120,销售记录表!W3:W302)+SUMIF(销售记录表!Z3:Z302,B120,销售记录表!AA3:AA302)</f>
        <v>0</v>
      </c>
      <c r="D120" s="39">
        <f>(商品价格表!D120-商品价格表!C120)*C120</f>
        <v>0</v>
      </c>
    </row>
    <row r="121" spans="1:4">
      <c r="A121" s="42"/>
      <c r="B121" s="37"/>
      <c r="C121" s="38">
        <f>SUMIF(销售记录表!F3:F302,B121,销售记录表!G3:G302)+SUMIF(销售记录表!J3:J302,B121,销售记录表!K3:K302)+SUMIF(销售记录表!N3:N302,B121,销售记录表!O3:O302)+SUMIF(销售记录表!R3:R302,B121,销售记录表!S3:S302)+SUMIF(销售记录表!V3:V302,B121,销售记录表!W3:W302)+SUMIF(销售记录表!Z3:Z302,B121,销售记录表!AA3:AA302)</f>
        <v>0</v>
      </c>
      <c r="D121" s="39">
        <f>(商品价格表!D121-商品价格表!C121)*C121</f>
        <v>0</v>
      </c>
    </row>
    <row r="122" spans="1:4">
      <c r="A122" s="101"/>
      <c r="B122" s="50"/>
      <c r="C122" s="102">
        <f>SUMIF(销售记录表!F3:F302,B122,销售记录表!G3:G302)+SUMIF(销售记录表!J3:J302,B122,销售记录表!K3:K302)+SUMIF(销售记录表!N3:N302,B122,销售记录表!O3:O302)+SUMIF(销售记录表!R3:R302,B122,销售记录表!S3:S302)+SUMIF(销售记录表!V3:V302,B122,销售记录表!W3:W302)+SUMIF(销售记录表!Z3:Z302,B122,销售记录表!AA3:AA302)</f>
        <v>0</v>
      </c>
      <c r="D122" s="103">
        <f>(商品价格表!D122-商品价格表!C122)*C122</f>
        <v>0</v>
      </c>
    </row>
    <row r="123" spans="1:4">
      <c r="A123" s="104" t="str">
        <f>商品列表!H2</f>
        <v>坚果</v>
      </c>
      <c r="B123" s="105"/>
      <c r="C123" s="91">
        <f>SUMIF(销售记录表!F3:F302,B123,销售记录表!G3:G302)+SUMIF(销售记录表!J3:J302,B123,销售记录表!K3:K302)+SUMIF(销售记录表!N3:N302,B123,销售记录表!O3:O302)+SUMIF(销售记录表!R3:R302,B123,销售记录表!S3:S302)+SUMIF(销售记录表!V3:V302,B123,销售记录表!W3:W302)+SUMIF(销售记录表!Z3:Z302,B123,销售记录表!AA3:AA302)</f>
        <v>0</v>
      </c>
      <c r="D123" s="106">
        <f>(商品价格表!D123-商品价格表!C123)*C123</f>
        <v>0</v>
      </c>
    </row>
    <row r="124" spans="1:4">
      <c r="A124" s="93"/>
      <c r="B124" s="94"/>
      <c r="C124" s="44">
        <f>SUMIF(销售记录表!F3:F302,B124,销售记录表!G3:G302)+SUMIF(销售记录表!J3:J302,B124,销售记录表!K3:K302)+SUMIF(销售记录表!N3:N302,B124,销售记录表!O3:O302)+SUMIF(销售记录表!R3:R302,B124,销售记录表!S3:S302)+SUMIF(销售记录表!V3:V302,B124,销售记录表!W3:W302)+SUMIF(销售记录表!Z3:Z302,B124,销售记录表!AA3:AA302)</f>
        <v>0</v>
      </c>
      <c r="D124" s="95">
        <f>(商品价格表!D124-商品价格表!C124)*C124</f>
        <v>0</v>
      </c>
    </row>
    <row r="125" spans="1:4">
      <c r="A125" s="93"/>
      <c r="B125" s="94"/>
      <c r="C125" s="44">
        <f>SUMIF(销售记录表!F3:F302,B125,销售记录表!G3:G302)+SUMIF(销售记录表!J3:J302,B125,销售记录表!K3:K302)+SUMIF(销售记录表!N3:N302,B125,销售记录表!O3:O302)+SUMIF(销售记录表!R3:R302,B125,销售记录表!S3:S302)+SUMIF(销售记录表!V3:V302,B125,销售记录表!W3:W302)+SUMIF(销售记录表!Z3:Z302,B125,销售记录表!AA3:AA302)</f>
        <v>0</v>
      </c>
      <c r="D125" s="95">
        <f>(商品价格表!D125-商品价格表!C125)*C125</f>
        <v>0</v>
      </c>
    </row>
    <row r="126" spans="1:4">
      <c r="A126" s="93"/>
      <c r="B126" s="94"/>
      <c r="C126" s="44">
        <f>SUMIF(销售记录表!F3:F302,B126,销售记录表!G3:G302)+SUMIF(销售记录表!J3:J302,B126,销售记录表!K3:K302)+SUMIF(销售记录表!N3:N302,B126,销售记录表!O3:O302)+SUMIF(销售记录表!R3:R302,B126,销售记录表!S3:S302)+SUMIF(销售记录表!V3:V302,B126,销售记录表!W3:W302)+SUMIF(销售记录表!Z3:Z302,B126,销售记录表!AA3:AA302)</f>
        <v>0</v>
      </c>
      <c r="D126" s="95">
        <f>(商品价格表!D126-商品价格表!C126)*C126</f>
        <v>0</v>
      </c>
    </row>
    <row r="127" spans="1:4">
      <c r="A127" s="93"/>
      <c r="B127" s="94"/>
      <c r="C127" s="44">
        <f>SUMIF(销售记录表!F3:F302,B127,销售记录表!G3:G302)+SUMIF(销售记录表!J3:J302,B127,销售记录表!K3:K302)+SUMIF(销售记录表!N3:N302,B127,销售记录表!O3:O302)+SUMIF(销售记录表!R3:R302,B127,销售记录表!S3:S302)+SUMIF(销售记录表!V3:V302,B127,销售记录表!W3:W302)+SUMIF(销售记录表!Z3:Z302,B127,销售记录表!AA3:AA302)</f>
        <v>0</v>
      </c>
      <c r="D127" s="95">
        <f>(商品价格表!D127-商品价格表!C127)*C127</f>
        <v>0</v>
      </c>
    </row>
    <row r="128" spans="1:4">
      <c r="A128" s="93"/>
      <c r="B128" s="94"/>
      <c r="C128" s="44">
        <f>SUMIF(销售记录表!F3:F302,B128,销售记录表!G3:G302)+SUMIF(销售记录表!J3:J302,B128,销售记录表!K3:K302)+SUMIF(销售记录表!N3:N302,B128,销售记录表!O3:O302)+SUMIF(销售记录表!R3:R302,B128,销售记录表!S3:S302)+SUMIF(销售记录表!V3:V302,B128,销售记录表!W3:W302)+SUMIF(销售记录表!Z3:Z302,B128,销售记录表!AA3:AA302)</f>
        <v>0</v>
      </c>
      <c r="D128" s="95">
        <f>(商品价格表!D128-商品价格表!C128)*C128</f>
        <v>0</v>
      </c>
    </row>
    <row r="129" spans="1:4">
      <c r="A129" s="93"/>
      <c r="B129" s="94"/>
      <c r="C129" s="44">
        <f>SUMIF(销售记录表!F3:F302,B129,销售记录表!G3:G302)+SUMIF(销售记录表!J3:J302,B129,销售记录表!K3:K302)+SUMIF(销售记录表!N3:N302,B129,销售记录表!O3:O302)+SUMIF(销售记录表!R3:R302,B129,销售记录表!S3:S302)+SUMIF(销售记录表!V3:V302,B129,销售记录表!W3:W302)+SUMIF(销售记录表!Z3:Z302,B129,销售记录表!AA3:AA302)</f>
        <v>0</v>
      </c>
      <c r="D129" s="95">
        <f>(商品价格表!D129-商品价格表!C129)*C129</f>
        <v>0</v>
      </c>
    </row>
    <row r="130" spans="1:4">
      <c r="A130" s="93"/>
      <c r="B130" s="94"/>
      <c r="C130" s="44">
        <f>SUMIF(销售记录表!F3:F302,B130,销售记录表!G3:G302)+SUMIF(销售记录表!J3:J302,B130,销售记录表!K3:K302)+SUMIF(销售记录表!N3:N302,B130,销售记录表!O3:O302)+SUMIF(销售记录表!R3:R302,B130,销售记录表!S3:S302)+SUMIF(销售记录表!V3:V302,B130,销售记录表!W3:W302)+SUMIF(销售记录表!Z3:Z302,B130,销售记录表!AA3:AA302)</f>
        <v>0</v>
      </c>
      <c r="D130" s="95">
        <f>(商品价格表!D130-商品价格表!C130)*C130</f>
        <v>0</v>
      </c>
    </row>
    <row r="131" spans="1:4">
      <c r="A131" s="93"/>
      <c r="B131" s="94"/>
      <c r="C131" s="44">
        <f>SUMIF(销售记录表!F3:F302,B131,销售记录表!G3:G302)+SUMIF(销售记录表!J3:J302,B131,销售记录表!K3:K302)+SUMIF(销售记录表!N3:N302,B131,销售记录表!O3:O302)+SUMIF(销售记录表!R3:R302,B131,销售记录表!S3:S302)+SUMIF(销售记录表!V3:V302,B131,销售记录表!W3:W302)+SUMIF(销售记录表!Z3:Z302,B131,销售记录表!AA3:AA302)</f>
        <v>0</v>
      </c>
      <c r="D131" s="95">
        <f>(商品价格表!D131-商品价格表!C131)*C131</f>
        <v>0</v>
      </c>
    </row>
    <row r="132" spans="1:4">
      <c r="A132" s="93"/>
      <c r="B132" s="94"/>
      <c r="C132" s="44">
        <f>SUMIF(销售记录表!F3:F302,B132,销售记录表!G3:G302)+SUMIF(销售记录表!J3:J302,B132,销售记录表!K3:K302)+SUMIF(销售记录表!N3:N302,B132,销售记录表!O3:O302)+SUMIF(销售记录表!R3:R302,B132,销售记录表!S3:S302)+SUMIF(销售记录表!V3:V302,B132,销售记录表!W3:W302)+SUMIF(销售记录表!Z3:Z302,B132,销售记录表!AA3:AA302)</f>
        <v>0</v>
      </c>
      <c r="D132" s="95">
        <f>(商品价格表!D132-商品价格表!C132)*C132</f>
        <v>0</v>
      </c>
    </row>
    <row r="133" spans="1:4">
      <c r="A133" s="93"/>
      <c r="B133" s="94"/>
      <c r="C133" s="44">
        <f>SUMIF(销售记录表!F3:F302,B133,销售记录表!G3:G302)+SUMIF(销售记录表!J3:J302,B133,销售记录表!K3:K302)+SUMIF(销售记录表!N3:N302,B133,销售记录表!O3:O302)+SUMIF(销售记录表!R3:R302,B133,销售记录表!S3:S302)+SUMIF(销售记录表!V3:V302,B133,销售记录表!W3:W302)+SUMIF(销售记录表!Z3:Z302,B133,销售记录表!AA3:AA302)</f>
        <v>0</v>
      </c>
      <c r="D133" s="95">
        <f>(商品价格表!D133-商品价格表!C133)*C133</f>
        <v>0</v>
      </c>
    </row>
    <row r="134" spans="1:4">
      <c r="A134" s="93"/>
      <c r="B134" s="94"/>
      <c r="C134" s="44">
        <f>SUMIF(销售记录表!F3:F302,B134,销售记录表!G3:G302)+SUMIF(销售记录表!J3:J302,B134,销售记录表!K3:K302)+SUMIF(销售记录表!N3:N302,B134,销售记录表!O3:O302)+SUMIF(销售记录表!R3:R302,B134,销售记录表!S3:S302)+SUMIF(销售记录表!V3:V302,B134,销售记录表!W3:W302)+SUMIF(销售记录表!Z3:Z302,B134,销售记录表!AA3:AA302)</f>
        <v>0</v>
      </c>
      <c r="D134" s="95">
        <f>(商品价格表!D134-商品价格表!C134)*C134</f>
        <v>0</v>
      </c>
    </row>
    <row r="135" spans="1:4">
      <c r="A135" s="93"/>
      <c r="B135" s="94"/>
      <c r="C135" s="44">
        <f>SUMIF(销售记录表!F3:F302,B135,销售记录表!G3:G302)+SUMIF(销售记录表!J3:J302,B135,销售记录表!K3:K302)+SUMIF(销售记录表!N3:N302,B135,销售记录表!O3:O302)+SUMIF(销售记录表!R3:R302,B135,销售记录表!S3:S302)+SUMIF(销售记录表!V3:V302,B135,销售记录表!W3:W302)+SUMIF(销售记录表!Z3:Z302,B135,销售记录表!AA3:AA302)</f>
        <v>0</v>
      </c>
      <c r="D135" s="95">
        <f>(商品价格表!D135-商品价格表!C135)*C135</f>
        <v>0</v>
      </c>
    </row>
    <row r="136" spans="1:4">
      <c r="A136" s="93"/>
      <c r="B136" s="94"/>
      <c r="C136" s="44">
        <f>SUMIF(销售记录表!F3:F302,B136,销售记录表!G3:G302)+SUMIF(销售记录表!J3:J302,B136,销售记录表!K3:K302)+SUMIF(销售记录表!N3:N302,B136,销售记录表!O3:O302)+SUMIF(销售记录表!R3:R302,B136,销售记录表!S3:S302)+SUMIF(销售记录表!V3:V302,B136,销售记录表!W3:W302)+SUMIF(销售记录表!Z3:Z302,B136,销售记录表!AA3:AA302)</f>
        <v>0</v>
      </c>
      <c r="D136" s="95">
        <f>(商品价格表!D136-商品价格表!C136)*C136</f>
        <v>0</v>
      </c>
    </row>
    <row r="137" spans="1:4">
      <c r="A137" s="93"/>
      <c r="B137" s="94"/>
      <c r="C137" s="44">
        <f>SUMIF(销售记录表!F3:F302,B137,销售记录表!G3:G302)+SUMIF(销售记录表!J3:J302,B137,销售记录表!K3:K302)+SUMIF(销售记录表!N3:N302,B137,销售记录表!O3:O302)+SUMIF(销售记录表!R3:R302,B137,销售记录表!S3:S302)+SUMIF(销售记录表!V3:V302,B137,销售记录表!W3:W302)+SUMIF(销售记录表!Z3:Z302,B137,销售记录表!AA3:AA302)</f>
        <v>0</v>
      </c>
      <c r="D137" s="95">
        <f>(商品价格表!D137-商品价格表!C137)*C137</f>
        <v>0</v>
      </c>
    </row>
    <row r="138" spans="1:4">
      <c r="A138" s="93"/>
      <c r="B138" s="94"/>
      <c r="C138" s="44">
        <f>SUMIF(销售记录表!F3:F302,B138,销售记录表!G3:G302)+SUMIF(销售记录表!J3:J302,B138,销售记录表!K3:K302)+SUMIF(销售记录表!N3:N302,B138,销售记录表!O3:O302)+SUMIF(销售记录表!R3:R302,B138,销售记录表!S3:S302)+SUMIF(销售记录表!V3:V302,B138,销售记录表!W3:W302)+SUMIF(销售记录表!Z3:Z302,B138,销售记录表!AA3:AA302)</f>
        <v>0</v>
      </c>
      <c r="D138" s="95">
        <f>(商品价格表!D138-商品价格表!C138)*C138</f>
        <v>0</v>
      </c>
    </row>
    <row r="139" spans="1:4">
      <c r="A139" s="93"/>
      <c r="B139" s="94"/>
      <c r="C139" s="44">
        <f>SUMIF(销售记录表!F3:F302,B139,销售记录表!G3:G302)+SUMIF(销售记录表!J3:J302,B139,销售记录表!K3:K302)+SUMIF(销售记录表!N3:N302,B139,销售记录表!O3:O302)+SUMIF(销售记录表!R3:R302,B139,销售记录表!S3:S302)+SUMIF(销售记录表!V3:V302,B139,销售记录表!W3:W302)+SUMIF(销售记录表!Z3:Z302,B139,销售记录表!AA3:AA302)</f>
        <v>0</v>
      </c>
      <c r="D139" s="95">
        <f>(商品价格表!D139-商品价格表!C139)*C139</f>
        <v>0</v>
      </c>
    </row>
    <row r="140" spans="1:4">
      <c r="A140" s="93"/>
      <c r="B140" s="94"/>
      <c r="C140" s="44">
        <f>SUMIF(销售记录表!F3:F302,B140,销售记录表!G3:G302)+SUMIF(销售记录表!J3:J302,B140,销售记录表!K3:K302)+SUMIF(销售记录表!N3:N302,B140,销售记录表!O3:O302)+SUMIF(销售记录表!R3:R302,B140,销售记录表!S3:S302)+SUMIF(销售记录表!V3:V302,B140,销售记录表!W3:W302)+SUMIF(销售记录表!Z3:Z302,B140,销售记录表!AA3:AA302)</f>
        <v>0</v>
      </c>
      <c r="D140" s="95">
        <f>(商品价格表!D140-商品价格表!C140)*C140</f>
        <v>0</v>
      </c>
    </row>
    <row r="141" spans="1:4">
      <c r="A141" s="93"/>
      <c r="B141" s="94"/>
      <c r="C141" s="44">
        <f>SUMIF(销售记录表!F3:F302,B141,销售记录表!G3:G302)+SUMIF(销售记录表!J3:J302,B141,销售记录表!K3:K302)+SUMIF(销售记录表!N3:N302,B141,销售记录表!O3:O302)+SUMIF(销售记录表!R3:R302,B141,销售记录表!S3:S302)+SUMIF(销售记录表!V3:V302,B141,销售记录表!W3:W302)+SUMIF(销售记录表!Z3:Z302,B141,销售记录表!AA3:AA302)</f>
        <v>0</v>
      </c>
      <c r="D141" s="95">
        <f>(商品价格表!D141-商品价格表!C141)*C141</f>
        <v>0</v>
      </c>
    </row>
    <row r="142" spans="1:4">
      <c r="A142" s="96"/>
      <c r="B142" s="97"/>
      <c r="C142" s="98">
        <f>SUMIF(销售记录表!F3:F302,B142,销售记录表!G3:G302)+SUMIF(销售记录表!J3:J302,B142,销售记录表!K3:K302)+SUMIF(销售记录表!N3:N302,B142,销售记录表!O3:O302)+SUMIF(销售记录表!R3:R302,B142,销售记录表!S3:S302)+SUMIF(销售记录表!V3:V302,B142,销售记录表!W3:W302)+SUMIF(销售记录表!Z3:Z302,B142,销售记录表!AA3:AA302)</f>
        <v>0</v>
      </c>
      <c r="D142" s="99">
        <f>(商品价格表!D142-商品价格表!C142)*C142</f>
        <v>0</v>
      </c>
    </row>
    <row r="143" spans="1:4">
      <c r="A143" s="100" t="str">
        <f>商品列表!I2</f>
        <v>膨化食品</v>
      </c>
      <c r="B143" s="33"/>
      <c r="C143" s="34">
        <f>SUMIF(销售记录表!F3:F302,B143,销售记录表!G3:G302)+SUMIF(销售记录表!J3:J302,B143,销售记录表!K3:K302)+SUMIF(销售记录表!N3:N302,B143,销售记录表!O3:O302)+SUMIF(销售记录表!R3:R302,B143,销售记录表!S3:S302)+SUMIF(销售记录表!V3:V302,B143,销售记录表!W3:W302)+SUMIF(销售记录表!Z3:Z302,B143,销售记录表!AA3:AA302)</f>
        <v>0</v>
      </c>
      <c r="D143" s="35">
        <f>(商品价格表!D143-商品价格表!C143)*C143</f>
        <v>0</v>
      </c>
    </row>
    <row r="144" spans="1:4">
      <c r="A144" s="42"/>
      <c r="B144" s="37"/>
      <c r="C144" s="38">
        <f>SUMIF(销售记录表!F3:F302,B144,销售记录表!G3:G302)+SUMIF(销售记录表!J3:J302,B144,销售记录表!K3:K302)+SUMIF(销售记录表!N3:N302,B144,销售记录表!O3:O302)+SUMIF(销售记录表!R3:R302,B144,销售记录表!S3:S302)+SUMIF(销售记录表!V3:V302,B144,销售记录表!W3:W302)+SUMIF(销售记录表!Z3:Z302,B144,销售记录表!AA3:AA302)</f>
        <v>0</v>
      </c>
      <c r="D144" s="39">
        <f>(商品价格表!D144-商品价格表!C144)*C144</f>
        <v>0</v>
      </c>
    </row>
    <row r="145" spans="1:4">
      <c r="A145" s="42"/>
      <c r="B145" s="37"/>
      <c r="C145" s="38">
        <f>SUMIF(销售记录表!F3:F302,B145,销售记录表!G3:G302)+SUMIF(销售记录表!J3:J302,B145,销售记录表!K3:K302)+SUMIF(销售记录表!N3:N302,B145,销售记录表!O3:O302)+SUMIF(销售记录表!R3:R302,B145,销售记录表!S3:S302)+SUMIF(销售记录表!V3:V302,B145,销售记录表!W3:W302)+SUMIF(销售记录表!Z3:Z302,B145,销售记录表!AA3:AA302)</f>
        <v>0</v>
      </c>
      <c r="D145" s="39">
        <f>(商品价格表!D145-商品价格表!C145)*C145</f>
        <v>0</v>
      </c>
    </row>
    <row r="146" spans="1:4">
      <c r="A146" s="42"/>
      <c r="B146" s="37"/>
      <c r="C146" s="38">
        <f>SUMIF(销售记录表!F3:F302,B146,销售记录表!G3:G302)+SUMIF(销售记录表!J3:J302,B146,销售记录表!K3:K302)+SUMIF(销售记录表!N3:N302,B146,销售记录表!O3:O302)+SUMIF(销售记录表!R3:R302,B146,销售记录表!S3:S302)+SUMIF(销售记录表!V3:V302,B146,销售记录表!W3:W302)+SUMIF(销售记录表!Z3:Z302,B146,销售记录表!AA3:AA302)</f>
        <v>0</v>
      </c>
      <c r="D146" s="39">
        <f>(商品价格表!D146-商品价格表!C146)*C146</f>
        <v>0</v>
      </c>
    </row>
    <row r="147" spans="1:4">
      <c r="A147" s="42"/>
      <c r="B147" s="37"/>
      <c r="C147" s="38">
        <f>SUMIF(销售记录表!F3:F302,B147,销售记录表!G3:G302)+SUMIF(销售记录表!J3:J302,B147,销售记录表!K3:K302)+SUMIF(销售记录表!N3:N302,B147,销售记录表!O3:O302)+SUMIF(销售记录表!R3:R302,B147,销售记录表!S3:S302)+SUMIF(销售记录表!V3:V302,B147,销售记录表!W3:W302)+SUMIF(销售记录表!Z3:Z302,B147,销售记录表!AA3:AA302)</f>
        <v>0</v>
      </c>
      <c r="D147" s="39">
        <f>(商品价格表!D147-商品价格表!C147)*C147</f>
        <v>0</v>
      </c>
    </row>
    <row r="148" spans="1:4">
      <c r="A148" s="42"/>
      <c r="B148" s="37"/>
      <c r="C148" s="38">
        <f>SUMIF(销售记录表!F3:F302,B148,销售记录表!G3:G302)+SUMIF(销售记录表!J3:J302,B148,销售记录表!K3:K302)+SUMIF(销售记录表!N3:N302,B148,销售记录表!O3:O302)+SUMIF(销售记录表!R3:R302,B148,销售记录表!S3:S302)+SUMIF(销售记录表!V3:V302,B148,销售记录表!W3:W302)+SUMIF(销售记录表!Z3:Z302,B148,销售记录表!AA3:AA302)</f>
        <v>0</v>
      </c>
      <c r="D148" s="39">
        <f>(商品价格表!D148-商品价格表!C148)*C148</f>
        <v>0</v>
      </c>
    </row>
    <row r="149" spans="1:4">
      <c r="A149" s="42"/>
      <c r="B149" s="37"/>
      <c r="C149" s="38">
        <f>SUMIF(销售记录表!F3:F302,B149,销售记录表!G3:G302)+SUMIF(销售记录表!J3:J302,B149,销售记录表!K3:K302)+SUMIF(销售记录表!N3:N302,B149,销售记录表!O3:O302)+SUMIF(销售记录表!R3:R302,B149,销售记录表!S3:S302)+SUMIF(销售记录表!V3:V302,B149,销售记录表!W3:W302)+SUMIF(销售记录表!Z3:Z302,B149,销售记录表!AA3:AA302)</f>
        <v>0</v>
      </c>
      <c r="D149" s="39">
        <f>(商品价格表!D149-商品价格表!C149)*C149</f>
        <v>0</v>
      </c>
    </row>
    <row r="150" spans="1:4">
      <c r="A150" s="42"/>
      <c r="B150" s="37"/>
      <c r="C150" s="38">
        <f>SUMIF(销售记录表!F3:F302,B150,销售记录表!G3:G302)+SUMIF(销售记录表!J3:J302,B150,销售记录表!K3:K302)+SUMIF(销售记录表!N3:N302,B150,销售记录表!O3:O302)+SUMIF(销售记录表!R3:R302,B150,销售记录表!S3:S302)+SUMIF(销售记录表!V3:V302,B150,销售记录表!W3:W302)+SUMIF(销售记录表!Z3:Z302,B150,销售记录表!AA3:AA302)</f>
        <v>0</v>
      </c>
      <c r="D150" s="39">
        <f>(商品价格表!D150-商品价格表!C150)*C150</f>
        <v>0</v>
      </c>
    </row>
    <row r="151" spans="1:4">
      <c r="A151" s="42"/>
      <c r="B151" s="37"/>
      <c r="C151" s="38">
        <f>SUMIF(销售记录表!F3:F302,B151,销售记录表!G3:G302)+SUMIF(销售记录表!J3:J302,B151,销售记录表!K3:K302)+SUMIF(销售记录表!N3:N302,B151,销售记录表!O3:O302)+SUMIF(销售记录表!R3:R302,B151,销售记录表!S3:S302)+SUMIF(销售记录表!V3:V302,B151,销售记录表!W3:W302)+SUMIF(销售记录表!Z3:Z302,B151,销售记录表!AA3:AA302)</f>
        <v>0</v>
      </c>
      <c r="D151" s="39">
        <f>(商品价格表!D151-商品价格表!C151)*C151</f>
        <v>0</v>
      </c>
    </row>
    <row r="152" spans="1:4">
      <c r="A152" s="42"/>
      <c r="B152" s="37"/>
      <c r="C152" s="38">
        <f>SUMIF(销售记录表!F3:F302,B152,销售记录表!G3:G302)+SUMIF(销售记录表!J3:J302,B152,销售记录表!K3:K302)+SUMIF(销售记录表!N3:N302,B152,销售记录表!O3:O302)+SUMIF(销售记录表!R3:R302,B152,销售记录表!S3:S302)+SUMIF(销售记录表!V3:V302,B152,销售记录表!W3:W302)+SUMIF(销售记录表!Z3:Z302,B152,销售记录表!AA3:AA302)</f>
        <v>0</v>
      </c>
      <c r="D152" s="39">
        <f>(商品价格表!D152-商品价格表!C152)*C152</f>
        <v>0</v>
      </c>
    </row>
    <row r="153" spans="1:4">
      <c r="A153" s="42"/>
      <c r="B153" s="37"/>
      <c r="C153" s="38">
        <f>SUMIF(销售记录表!F3:F302,B153,销售记录表!G3:G302)+SUMIF(销售记录表!J3:J302,B153,销售记录表!K3:K302)+SUMIF(销售记录表!N3:N302,B153,销售记录表!O3:O302)+SUMIF(销售记录表!R3:R302,B153,销售记录表!S3:S302)+SUMIF(销售记录表!V3:V302,B153,销售记录表!W3:W302)+SUMIF(销售记录表!Z3:Z302,B153,销售记录表!AA3:AA302)</f>
        <v>0</v>
      </c>
      <c r="D153" s="39">
        <f>(商品价格表!D153-商品价格表!C153)*C153</f>
        <v>0</v>
      </c>
    </row>
    <row r="154" spans="1:4">
      <c r="A154" s="42"/>
      <c r="B154" s="37"/>
      <c r="C154" s="38">
        <f>SUMIF(销售记录表!F3:F302,B154,销售记录表!G3:G302)+SUMIF(销售记录表!J3:J302,B154,销售记录表!K3:K302)+SUMIF(销售记录表!N3:N302,B154,销售记录表!O3:O302)+SUMIF(销售记录表!R3:R302,B154,销售记录表!S3:S302)+SUMIF(销售记录表!V3:V302,B154,销售记录表!W3:W302)+SUMIF(销售记录表!Z3:Z302,B154,销售记录表!AA3:AA302)</f>
        <v>0</v>
      </c>
      <c r="D154" s="39">
        <f>(商品价格表!D154-商品价格表!C154)*C154</f>
        <v>0</v>
      </c>
    </row>
    <row r="155" spans="1:4">
      <c r="A155" s="42"/>
      <c r="B155" s="37"/>
      <c r="C155" s="38">
        <f>SUMIF(销售记录表!F3:F302,B155,销售记录表!G3:G302)+SUMIF(销售记录表!J3:J302,B155,销售记录表!K3:K302)+SUMIF(销售记录表!N3:N302,B155,销售记录表!O3:O302)+SUMIF(销售记录表!R3:R302,B155,销售记录表!S3:S302)+SUMIF(销售记录表!V3:V302,B155,销售记录表!W3:W302)+SUMIF(销售记录表!Z3:Z302,B155,销售记录表!AA3:AA302)</f>
        <v>0</v>
      </c>
      <c r="D155" s="39">
        <f>(商品价格表!D155-商品价格表!C155)*C155</f>
        <v>0</v>
      </c>
    </row>
    <row r="156" spans="1:4">
      <c r="A156" s="42"/>
      <c r="B156" s="37"/>
      <c r="C156" s="38">
        <f>SUMIF(销售记录表!F3:F302,B156,销售记录表!G3:G302)+SUMIF(销售记录表!J3:J302,B156,销售记录表!K3:K302)+SUMIF(销售记录表!N3:N302,B156,销售记录表!O3:O302)+SUMIF(销售记录表!R3:R302,B156,销售记录表!S3:S302)+SUMIF(销售记录表!V3:V302,B156,销售记录表!W3:W302)+SUMIF(销售记录表!Z3:Z302,B156,销售记录表!AA3:AA302)</f>
        <v>0</v>
      </c>
      <c r="D156" s="39">
        <f>(商品价格表!D156-商品价格表!C156)*C156</f>
        <v>0</v>
      </c>
    </row>
    <row r="157" spans="1:4">
      <c r="A157" s="42"/>
      <c r="B157" s="37"/>
      <c r="C157" s="38">
        <f>SUMIF(销售记录表!F3:F302,B157,销售记录表!G3:G302)+SUMIF(销售记录表!J3:J302,B157,销售记录表!K3:K302)+SUMIF(销售记录表!N3:N302,B157,销售记录表!O3:O302)+SUMIF(销售记录表!R3:R302,B157,销售记录表!S3:S302)+SUMIF(销售记录表!V3:V302,B157,销售记录表!W3:W302)+SUMIF(销售记录表!Z3:Z302,B157,销售记录表!AA3:AA302)</f>
        <v>0</v>
      </c>
      <c r="D157" s="39">
        <f>(商品价格表!D157-商品价格表!C157)*C157</f>
        <v>0</v>
      </c>
    </row>
    <row r="158" spans="1:4">
      <c r="A158" s="42"/>
      <c r="B158" s="37"/>
      <c r="C158" s="38">
        <f>SUMIF(销售记录表!F3:F302,B158,销售记录表!G3:G302)+SUMIF(销售记录表!J3:J302,B158,销售记录表!K3:K302)+SUMIF(销售记录表!N3:N302,B158,销售记录表!O3:O302)+SUMIF(销售记录表!R3:R302,B158,销售记录表!S3:S302)+SUMIF(销售记录表!V3:V302,B158,销售记录表!W3:W302)+SUMIF(销售记录表!Z3:Z302,B158,销售记录表!AA3:AA302)</f>
        <v>0</v>
      </c>
      <c r="D158" s="39">
        <f>(商品价格表!D158-商品价格表!C158)*C158</f>
        <v>0</v>
      </c>
    </row>
    <row r="159" spans="1:4">
      <c r="A159" s="42"/>
      <c r="B159" s="37"/>
      <c r="C159" s="38">
        <f>SUMIF(销售记录表!F3:F302,B159,销售记录表!G3:G302)+SUMIF(销售记录表!J3:J302,B159,销售记录表!K3:K302)+SUMIF(销售记录表!N3:N302,B159,销售记录表!O3:O302)+SUMIF(销售记录表!R3:R302,B159,销售记录表!S3:S302)+SUMIF(销售记录表!V3:V302,B159,销售记录表!W3:W302)+SUMIF(销售记录表!Z3:Z302,B159,销售记录表!AA3:AA302)</f>
        <v>0</v>
      </c>
      <c r="D159" s="39">
        <f>(商品价格表!D159-商品价格表!C159)*C159</f>
        <v>0</v>
      </c>
    </row>
    <row r="160" spans="1:4">
      <c r="A160" s="42"/>
      <c r="B160" s="37"/>
      <c r="C160" s="38">
        <f>SUMIF(销售记录表!F3:F302,B160,销售记录表!G3:G302)+SUMIF(销售记录表!J3:J302,B160,销售记录表!K3:K302)+SUMIF(销售记录表!N3:N302,B160,销售记录表!O3:O302)+SUMIF(销售记录表!R3:R302,B160,销售记录表!S3:S302)+SUMIF(销售记录表!V3:V302,B160,销售记录表!W3:W302)+SUMIF(销售记录表!Z3:Z302,B160,销售记录表!AA3:AA302)</f>
        <v>0</v>
      </c>
      <c r="D160" s="39">
        <f>(商品价格表!D160-商品价格表!C160)*C160</f>
        <v>0</v>
      </c>
    </row>
    <row r="161" spans="1:4">
      <c r="A161" s="42"/>
      <c r="B161" s="37"/>
      <c r="C161" s="38">
        <f>SUMIF(销售记录表!F3:F302,B161,销售记录表!G3:G302)+SUMIF(销售记录表!J3:J302,B161,销售记录表!K3:K302)+SUMIF(销售记录表!N3:N302,B161,销售记录表!O3:O302)+SUMIF(销售记录表!R3:R302,B161,销售记录表!S3:S302)+SUMIF(销售记录表!V3:V302,B161,销售记录表!W3:W302)+SUMIF(销售记录表!Z3:Z302,B161,销售记录表!AA3:AA302)</f>
        <v>0</v>
      </c>
      <c r="D161" s="39">
        <f>(商品价格表!D161-商品价格表!C161)*C161</f>
        <v>0</v>
      </c>
    </row>
    <row r="162" spans="1:4">
      <c r="A162" s="101"/>
      <c r="B162" s="50"/>
      <c r="C162" s="102">
        <f>SUMIF(销售记录表!F3:F302,B162,销售记录表!G3:G302)+SUMIF(销售记录表!J3:J302,B162,销售记录表!K3:K302)+SUMIF(销售记录表!N3:N302,B162,销售记录表!O3:O302)+SUMIF(销售记录表!R3:R302,B162,销售记录表!S3:S302)+SUMIF(销售记录表!V3:V302,B162,销售记录表!W3:W302)+SUMIF(销售记录表!Z3:Z302,B162,销售记录表!AA3:AA302)</f>
        <v>0</v>
      </c>
      <c r="D162" s="103">
        <f>(商品价格表!D162-商品价格表!C162)*C162</f>
        <v>0</v>
      </c>
    </row>
    <row r="163" spans="1:4">
      <c r="A163" s="104" t="str">
        <f>商品列表!J2</f>
        <v>方便面</v>
      </c>
      <c r="B163" s="105"/>
      <c r="C163" s="91">
        <f>SUMIF(销售记录表!F3:F302,B163,销售记录表!G3:G302)+SUMIF(销售记录表!J3:J302,B163,销售记录表!K3:K302)+SUMIF(销售记录表!N3:N302,B163,销售记录表!O3:O302)+SUMIF(销售记录表!R3:R302,B163,销售记录表!S3:S302)+SUMIF(销售记录表!V3:V302,B163,销售记录表!W3:W302)+SUMIF(销售记录表!Z3:Z302,B163,销售记录表!AA3:AA302)</f>
        <v>0</v>
      </c>
      <c r="D163" s="106">
        <f>(商品价格表!D163-商品价格表!C163)*C163</f>
        <v>0</v>
      </c>
    </row>
    <row r="164" spans="1:4">
      <c r="A164" s="93"/>
      <c r="B164" s="94"/>
      <c r="C164" s="44">
        <f>SUMIF(销售记录表!F3:F302,B164,销售记录表!G3:G302)+SUMIF(销售记录表!J3:J302,B164,销售记录表!K3:K302)+SUMIF(销售记录表!N3:N302,B164,销售记录表!O3:O302)+SUMIF(销售记录表!R3:R302,B164,销售记录表!S3:S302)+SUMIF(销售记录表!V3:V302,B164,销售记录表!W3:W302)+SUMIF(销售记录表!Z3:Z302,B164,销售记录表!AA3:AA302)</f>
        <v>0</v>
      </c>
      <c r="D164" s="95">
        <f>(商品价格表!D164-商品价格表!C164)*C164</f>
        <v>0</v>
      </c>
    </row>
    <row r="165" spans="1:4">
      <c r="A165" s="93"/>
      <c r="B165" s="94"/>
      <c r="C165" s="44">
        <f>SUMIF(销售记录表!F3:F302,B165,销售记录表!G3:G302)+SUMIF(销售记录表!J3:J302,B165,销售记录表!K3:K302)+SUMIF(销售记录表!N3:N302,B165,销售记录表!O3:O302)+SUMIF(销售记录表!R3:R302,B165,销售记录表!S3:S302)+SUMIF(销售记录表!V3:V302,B165,销售记录表!W3:W302)+SUMIF(销售记录表!Z3:Z302,B165,销售记录表!AA3:AA302)</f>
        <v>0</v>
      </c>
      <c r="D165" s="95">
        <f>(商品价格表!D165-商品价格表!C165)*C165</f>
        <v>0</v>
      </c>
    </row>
    <row r="166" spans="1:4">
      <c r="A166" s="93"/>
      <c r="B166" s="94"/>
      <c r="C166" s="44">
        <f>SUMIF(销售记录表!F3:F302,B166,销售记录表!G3:G302)+SUMIF(销售记录表!J3:J302,B166,销售记录表!K3:K302)+SUMIF(销售记录表!N3:N302,B166,销售记录表!O3:O302)+SUMIF(销售记录表!R3:R302,B166,销售记录表!S3:S302)+SUMIF(销售记录表!V3:V302,B166,销售记录表!W3:W302)+SUMIF(销售记录表!Z3:Z302,B166,销售记录表!AA3:AA302)</f>
        <v>0</v>
      </c>
      <c r="D166" s="95">
        <f>(商品价格表!D166-商品价格表!C166)*C166</f>
        <v>0</v>
      </c>
    </row>
    <row r="167" spans="1:4">
      <c r="A167" s="93"/>
      <c r="B167" s="94"/>
      <c r="C167" s="44">
        <f>SUMIF(销售记录表!F3:F302,B167,销售记录表!G3:G302)+SUMIF(销售记录表!J3:J302,B167,销售记录表!K3:K302)+SUMIF(销售记录表!N3:N302,B167,销售记录表!O3:O302)+SUMIF(销售记录表!R3:R302,B167,销售记录表!S3:S302)+SUMIF(销售记录表!V3:V302,B167,销售记录表!W3:W302)+SUMIF(销售记录表!Z3:Z302,B167,销售记录表!AA3:AA302)</f>
        <v>0</v>
      </c>
      <c r="D167" s="95">
        <f>(商品价格表!D167-商品价格表!C167)*C167</f>
        <v>0</v>
      </c>
    </row>
    <row r="168" spans="1:4">
      <c r="A168" s="93"/>
      <c r="B168" s="94"/>
      <c r="C168" s="44">
        <f>SUMIF(销售记录表!F3:F302,B168,销售记录表!G3:G302)+SUMIF(销售记录表!J3:J302,B168,销售记录表!K3:K302)+SUMIF(销售记录表!N3:N302,B168,销售记录表!O3:O302)+SUMIF(销售记录表!R3:R302,B168,销售记录表!S3:S302)+SUMIF(销售记录表!V3:V302,B168,销售记录表!W3:W302)+SUMIF(销售记录表!Z3:Z302,B168,销售记录表!AA3:AA302)</f>
        <v>0</v>
      </c>
      <c r="D168" s="95">
        <f>(商品价格表!D168-商品价格表!C168)*C168</f>
        <v>0</v>
      </c>
    </row>
    <row r="169" spans="1:4">
      <c r="A169" s="93"/>
      <c r="B169" s="94"/>
      <c r="C169" s="44">
        <f>SUMIF(销售记录表!F3:F302,B169,销售记录表!G3:G302)+SUMIF(销售记录表!J3:J302,B169,销售记录表!K3:K302)+SUMIF(销售记录表!N3:N302,B169,销售记录表!O3:O302)+SUMIF(销售记录表!R3:R302,B169,销售记录表!S3:S302)+SUMIF(销售记录表!V3:V302,B169,销售记录表!W3:W302)+SUMIF(销售记录表!Z3:Z302,B169,销售记录表!AA3:AA302)</f>
        <v>0</v>
      </c>
      <c r="D169" s="95">
        <f>(商品价格表!D169-商品价格表!C169)*C169</f>
        <v>0</v>
      </c>
    </row>
    <row r="170" spans="1:4">
      <c r="A170" s="93"/>
      <c r="B170" s="94"/>
      <c r="C170" s="44">
        <f>SUMIF(销售记录表!F3:F302,B170,销售记录表!G3:G302)+SUMIF(销售记录表!J3:J302,B170,销售记录表!K3:K302)+SUMIF(销售记录表!N3:N302,B170,销售记录表!O3:O302)+SUMIF(销售记录表!R3:R302,B170,销售记录表!S3:S302)+SUMIF(销售记录表!V3:V302,B170,销售记录表!W3:W302)+SUMIF(销售记录表!Z3:Z302,B170,销售记录表!AA3:AA302)</f>
        <v>0</v>
      </c>
      <c r="D170" s="95">
        <f>(商品价格表!D170-商品价格表!C170)*C170</f>
        <v>0</v>
      </c>
    </row>
    <row r="171" spans="1:4">
      <c r="A171" s="93"/>
      <c r="B171" s="94"/>
      <c r="C171" s="44">
        <f>SUMIF(销售记录表!F3:F302,B171,销售记录表!G3:G302)+SUMIF(销售记录表!J3:J302,B171,销售记录表!K3:K302)+SUMIF(销售记录表!N3:N302,B171,销售记录表!O3:O302)+SUMIF(销售记录表!R3:R302,B171,销售记录表!S3:S302)+SUMIF(销售记录表!V3:V302,B171,销售记录表!W3:W302)+SUMIF(销售记录表!Z3:Z302,B171,销售记录表!AA3:AA302)</f>
        <v>0</v>
      </c>
      <c r="D171" s="95">
        <f>(商品价格表!D171-商品价格表!C171)*C171</f>
        <v>0</v>
      </c>
    </row>
    <row r="172" spans="1:4">
      <c r="A172" s="93"/>
      <c r="B172" s="94"/>
      <c r="C172" s="44">
        <f>SUMIF(销售记录表!F3:F302,B172,销售记录表!G3:G302)+SUMIF(销售记录表!J3:J302,B172,销售记录表!K3:K302)+SUMIF(销售记录表!N3:N302,B172,销售记录表!O3:O302)+SUMIF(销售记录表!R3:R302,B172,销售记录表!S3:S302)+SUMIF(销售记录表!V3:V302,B172,销售记录表!W3:W302)+SUMIF(销售记录表!Z3:Z302,B172,销售记录表!AA3:AA302)</f>
        <v>0</v>
      </c>
      <c r="D172" s="95">
        <f>(商品价格表!D172-商品价格表!C172)*C172</f>
        <v>0</v>
      </c>
    </row>
    <row r="173" spans="1:4">
      <c r="A173" s="93"/>
      <c r="B173" s="94"/>
      <c r="C173" s="44">
        <f>SUMIF(销售记录表!F3:F302,B173,销售记录表!G3:G302)+SUMIF(销售记录表!J3:J302,B173,销售记录表!K3:K302)+SUMIF(销售记录表!N3:N302,B173,销售记录表!O3:O302)+SUMIF(销售记录表!R3:R302,B173,销售记录表!S3:S302)+SUMIF(销售记录表!V3:V302,B173,销售记录表!W3:W302)+SUMIF(销售记录表!Z3:Z302,B173,销售记录表!AA3:AA302)</f>
        <v>0</v>
      </c>
      <c r="D173" s="95">
        <f>(商品价格表!D173-商品价格表!C173)*C173</f>
        <v>0</v>
      </c>
    </row>
    <row r="174" spans="1:4">
      <c r="A174" s="93"/>
      <c r="B174" s="94"/>
      <c r="C174" s="44">
        <f>SUMIF(销售记录表!F3:F302,B174,销售记录表!G3:G302)+SUMIF(销售记录表!J3:J302,B174,销售记录表!K3:K302)+SUMIF(销售记录表!N3:N302,B174,销售记录表!O3:O302)+SUMIF(销售记录表!R3:R302,B174,销售记录表!S3:S302)+SUMIF(销售记录表!V3:V302,B174,销售记录表!W3:W302)+SUMIF(销售记录表!Z3:Z302,B174,销售记录表!AA3:AA302)</f>
        <v>0</v>
      </c>
      <c r="D174" s="95">
        <f>(商品价格表!D174-商品价格表!C174)*C174</f>
        <v>0</v>
      </c>
    </row>
    <row r="175" spans="1:4">
      <c r="A175" s="93"/>
      <c r="B175" s="94"/>
      <c r="C175" s="44">
        <f>SUMIF(销售记录表!F3:F302,B175,销售记录表!G3:G302)+SUMIF(销售记录表!J3:J302,B175,销售记录表!K3:K302)+SUMIF(销售记录表!N3:N302,B175,销售记录表!O3:O302)+SUMIF(销售记录表!R3:R302,B175,销售记录表!S3:S302)+SUMIF(销售记录表!V3:V302,B175,销售记录表!W3:W302)+SUMIF(销售记录表!Z3:Z302,B175,销售记录表!AA3:AA302)</f>
        <v>0</v>
      </c>
      <c r="D175" s="95">
        <f>(商品价格表!D175-商品价格表!C175)*C175</f>
        <v>0</v>
      </c>
    </row>
    <row r="176" spans="1:4">
      <c r="A176" s="93"/>
      <c r="B176" s="94"/>
      <c r="C176" s="44">
        <f>SUMIF(销售记录表!F3:F302,B176,销售记录表!G3:G302)+SUMIF(销售记录表!J3:J302,B176,销售记录表!K3:K302)+SUMIF(销售记录表!N3:N302,B176,销售记录表!O3:O302)+SUMIF(销售记录表!R3:R302,B176,销售记录表!S3:S302)+SUMIF(销售记录表!V3:V302,B176,销售记录表!W3:W302)+SUMIF(销售记录表!Z3:Z302,B176,销售记录表!AA3:AA302)</f>
        <v>0</v>
      </c>
      <c r="D176" s="95">
        <f>(商品价格表!D176-商品价格表!C176)*C176</f>
        <v>0</v>
      </c>
    </row>
    <row r="177" spans="1:4">
      <c r="A177" s="93"/>
      <c r="B177" s="94"/>
      <c r="C177" s="44">
        <f>SUMIF(销售记录表!F3:F302,B177,销售记录表!G3:G302)+SUMIF(销售记录表!J3:J302,B177,销售记录表!K3:K302)+SUMIF(销售记录表!N3:N302,B177,销售记录表!O3:O302)+SUMIF(销售记录表!R3:R302,B177,销售记录表!S3:S302)+SUMIF(销售记录表!V3:V302,B177,销售记录表!W3:W302)+SUMIF(销售记录表!Z3:Z302,B177,销售记录表!AA3:AA302)</f>
        <v>0</v>
      </c>
      <c r="D177" s="95">
        <f>(商品价格表!D177-商品价格表!C177)*C177</f>
        <v>0</v>
      </c>
    </row>
    <row r="178" spans="1:4">
      <c r="A178" s="93"/>
      <c r="B178" s="94"/>
      <c r="C178" s="44">
        <f>SUMIF(销售记录表!F3:F302,B178,销售记录表!G3:G302)+SUMIF(销售记录表!J3:J302,B178,销售记录表!K3:K302)+SUMIF(销售记录表!N3:N302,B178,销售记录表!O3:O302)+SUMIF(销售记录表!R3:R302,B178,销售记录表!S3:S302)+SUMIF(销售记录表!V3:V302,B178,销售记录表!W3:W302)+SUMIF(销售记录表!Z3:Z302,B178,销售记录表!AA3:AA302)</f>
        <v>0</v>
      </c>
      <c r="D178" s="95">
        <f>(商品价格表!D178-商品价格表!C178)*C178</f>
        <v>0</v>
      </c>
    </row>
    <row r="179" spans="1:4">
      <c r="A179" s="93"/>
      <c r="B179" s="94"/>
      <c r="C179" s="44">
        <f>SUMIF(销售记录表!F3:F302,B179,销售记录表!G3:G302)+SUMIF(销售记录表!J3:J302,B179,销售记录表!K3:K302)+SUMIF(销售记录表!N3:N302,B179,销售记录表!O3:O302)+SUMIF(销售记录表!R3:R302,B179,销售记录表!S3:S302)+SUMIF(销售记录表!V3:V302,B179,销售记录表!W3:W302)+SUMIF(销售记录表!Z3:Z302,B179,销售记录表!AA3:AA302)</f>
        <v>0</v>
      </c>
      <c r="D179" s="95">
        <f>(商品价格表!D179-商品价格表!C179)*C179</f>
        <v>0</v>
      </c>
    </row>
    <row r="180" spans="1:4">
      <c r="A180" s="93"/>
      <c r="B180" s="94"/>
      <c r="C180" s="44">
        <f>SUMIF(销售记录表!F3:F302,B180,销售记录表!G3:G302)+SUMIF(销售记录表!J3:J302,B180,销售记录表!K3:K302)+SUMIF(销售记录表!N3:N302,B180,销售记录表!O3:O302)+SUMIF(销售记录表!R3:R302,B180,销售记录表!S3:S302)+SUMIF(销售记录表!V3:V302,B180,销售记录表!W3:W302)+SUMIF(销售记录表!Z3:Z302,B180,销售记录表!AA3:AA302)</f>
        <v>0</v>
      </c>
      <c r="D180" s="95">
        <f>(商品价格表!D180-商品价格表!C180)*C180</f>
        <v>0</v>
      </c>
    </row>
    <row r="181" spans="1:4">
      <c r="A181" s="93"/>
      <c r="B181" s="94"/>
      <c r="C181" s="44">
        <f>SUMIF(销售记录表!F3:F302,B181,销售记录表!G3:G302)+SUMIF(销售记录表!J3:J302,B181,销售记录表!K3:K302)+SUMIF(销售记录表!N3:N302,B181,销售记录表!O3:O302)+SUMIF(销售记录表!R3:R302,B181,销售记录表!S3:S302)+SUMIF(销售记录表!V3:V302,B181,销售记录表!W3:W302)+SUMIF(销售记录表!Z3:Z302,B181,销售记录表!AA3:AA302)</f>
        <v>0</v>
      </c>
      <c r="D181" s="95">
        <f>(商品价格表!D181-商品价格表!C181)*C181</f>
        <v>0</v>
      </c>
    </row>
    <row r="182" spans="1:4">
      <c r="A182" s="96"/>
      <c r="B182" s="97"/>
      <c r="C182" s="98">
        <f>SUMIF(销售记录表!F3:F302,B182,销售记录表!G3:G302)+SUMIF(销售记录表!J3:J302,B182,销售记录表!K3:K302)+SUMIF(销售记录表!N3:N302,B182,销售记录表!O3:O302)+SUMIF(销售记录表!R3:R302,B182,销售记录表!S3:S302)+SUMIF(销售记录表!V3:V302,B182,销售记录表!W3:W302)+SUMIF(销售记录表!Z3:Z302,B182,销售记录表!AA3:AA302)</f>
        <v>0</v>
      </c>
      <c r="D182" s="99">
        <f>(商品价格表!D182-商品价格表!C182)*C182</f>
        <v>0</v>
      </c>
    </row>
    <row r="183" spans="1:4">
      <c r="A183" s="100" t="str">
        <f>商品列表!K2</f>
        <v>糖果</v>
      </c>
      <c r="B183" s="110"/>
      <c r="C183" s="34">
        <f>SUMIF(销售记录表!F3:F302,B183,销售记录表!G3:G302)+SUMIF(销售记录表!J3:J302,B183,销售记录表!K3:K302)+SUMIF(销售记录表!N3:N302,B183,销售记录表!O3:O302)+SUMIF(销售记录表!R3:R302,B183,销售记录表!S3:S302)+SUMIF(销售记录表!V3:V302,B183,销售记录表!W3:W302)+SUMIF(销售记录表!Z3:Z302,B183,销售记录表!AA3:AA302)</f>
        <v>0</v>
      </c>
      <c r="D183" s="111">
        <f>(商品价格表!D183-商品价格表!C183)*C183</f>
        <v>0</v>
      </c>
    </row>
    <row r="184" spans="1:4">
      <c r="A184" s="42"/>
      <c r="B184" s="112"/>
      <c r="C184" s="38">
        <f>SUMIF(销售记录表!F3:F302,B184,销售记录表!G3:G302)+SUMIF(销售记录表!J3:J302,B184,销售记录表!K3:K302)+SUMIF(销售记录表!N3:N302,B184,销售记录表!O3:O302)+SUMIF(销售记录表!R3:R302,B184,销售记录表!S3:S302)+SUMIF(销售记录表!V3:V302,B184,销售记录表!W3:W302)+SUMIF(销售记录表!Z3:Z302,B184,销售记录表!AA3:AA302)</f>
        <v>0</v>
      </c>
      <c r="D184" s="113">
        <f>(商品价格表!D184-商品价格表!C184)*C184</f>
        <v>0</v>
      </c>
    </row>
    <row r="185" spans="1:4">
      <c r="A185" s="42"/>
      <c r="B185" s="112"/>
      <c r="C185" s="38">
        <f>SUMIF(销售记录表!F3:F302,B185,销售记录表!G3:G302)+SUMIF(销售记录表!J3:J302,B185,销售记录表!K3:K302)+SUMIF(销售记录表!N3:N302,B185,销售记录表!O3:O302)+SUMIF(销售记录表!R3:R302,B185,销售记录表!S3:S302)+SUMIF(销售记录表!V3:V302,B185,销售记录表!W3:W302)+SUMIF(销售记录表!Z3:Z302,B185,销售记录表!AA3:AA302)</f>
        <v>0</v>
      </c>
      <c r="D185" s="113">
        <f>(商品价格表!D185-商品价格表!C185)*C185</f>
        <v>0</v>
      </c>
    </row>
    <row r="186" spans="1:4">
      <c r="A186" s="42"/>
      <c r="B186" s="112"/>
      <c r="C186" s="38">
        <f>SUMIF(销售记录表!F3:F302,B186,销售记录表!G3:G302)+SUMIF(销售记录表!J3:J302,B186,销售记录表!K3:K302)+SUMIF(销售记录表!N3:N302,B186,销售记录表!O3:O302)+SUMIF(销售记录表!R3:R302,B186,销售记录表!S3:S302)+SUMIF(销售记录表!V3:V302,B186,销售记录表!W3:W302)+SUMIF(销售记录表!Z3:Z302,B186,销售记录表!AA3:AA302)</f>
        <v>0</v>
      </c>
      <c r="D186" s="113">
        <f>(商品价格表!D186-商品价格表!C186)*C186</f>
        <v>0</v>
      </c>
    </row>
    <row r="187" spans="1:4">
      <c r="A187" s="42"/>
      <c r="B187" s="112"/>
      <c r="C187" s="38">
        <f>SUMIF(销售记录表!F3:F302,B187,销售记录表!G3:G302)+SUMIF(销售记录表!J3:J302,B187,销售记录表!K3:K302)+SUMIF(销售记录表!N3:N302,B187,销售记录表!O3:O302)+SUMIF(销售记录表!R3:R302,B187,销售记录表!S3:S302)+SUMIF(销售记录表!V3:V302,B187,销售记录表!W3:W302)+SUMIF(销售记录表!Z3:Z302,B187,销售记录表!AA3:AA302)</f>
        <v>0</v>
      </c>
      <c r="D187" s="113">
        <f>(商品价格表!D187-商品价格表!C187)*C187</f>
        <v>0</v>
      </c>
    </row>
    <row r="188" spans="1:4">
      <c r="A188" s="42"/>
      <c r="B188" s="112"/>
      <c r="C188" s="38">
        <f>SUMIF(销售记录表!F3:F302,B188,销售记录表!G3:G302)+SUMIF(销售记录表!J3:J302,B188,销售记录表!K3:K302)+SUMIF(销售记录表!N3:N302,B188,销售记录表!O3:O302)+SUMIF(销售记录表!R3:R302,B188,销售记录表!S3:S302)+SUMIF(销售记录表!V3:V302,B188,销售记录表!W3:W302)+SUMIF(销售记录表!Z3:Z302,B188,销售记录表!AA3:AA302)</f>
        <v>0</v>
      </c>
      <c r="D188" s="113">
        <f>(商品价格表!D188-商品价格表!C188)*C188</f>
        <v>0</v>
      </c>
    </row>
    <row r="189" spans="1:4">
      <c r="A189" s="42"/>
      <c r="B189" s="112"/>
      <c r="C189" s="38">
        <f>SUMIF(销售记录表!F3:F302,B189,销售记录表!G3:G302)+SUMIF(销售记录表!J3:J302,B189,销售记录表!K3:K302)+SUMIF(销售记录表!N3:N302,B189,销售记录表!O3:O302)+SUMIF(销售记录表!R3:R302,B189,销售记录表!S3:S302)+SUMIF(销售记录表!V3:V302,B189,销售记录表!W3:W302)+SUMIF(销售记录表!Z3:Z302,B189,销售记录表!AA3:AA302)</f>
        <v>0</v>
      </c>
      <c r="D189" s="113">
        <f>(商品价格表!D189-商品价格表!C189)*C189</f>
        <v>0</v>
      </c>
    </row>
    <row r="190" spans="1:4">
      <c r="A190" s="42"/>
      <c r="B190" s="112"/>
      <c r="C190" s="38">
        <f>SUMIF(销售记录表!F3:F302,B190,销售记录表!G3:G302)+SUMIF(销售记录表!J3:J302,B190,销售记录表!K3:K302)+SUMIF(销售记录表!N3:N302,B190,销售记录表!O3:O302)+SUMIF(销售记录表!R3:R302,B190,销售记录表!S3:S302)+SUMIF(销售记录表!V3:V302,B190,销售记录表!W3:W302)+SUMIF(销售记录表!Z3:Z302,B190,销售记录表!AA3:AA302)</f>
        <v>0</v>
      </c>
      <c r="D190" s="113">
        <f>(商品价格表!D190-商品价格表!C190)*C190</f>
        <v>0</v>
      </c>
    </row>
    <row r="191" spans="1:4">
      <c r="A191" s="42"/>
      <c r="B191" s="112"/>
      <c r="C191" s="38">
        <f>SUMIF(销售记录表!F3:F302,B191,销售记录表!G3:G302)+SUMIF(销售记录表!J3:J302,B191,销售记录表!K3:K302)+SUMIF(销售记录表!N3:N302,B191,销售记录表!O3:O302)+SUMIF(销售记录表!R3:R302,B191,销售记录表!S3:S302)+SUMIF(销售记录表!V3:V302,B191,销售记录表!W3:W302)+SUMIF(销售记录表!Z3:Z302,B191,销售记录表!AA3:AA302)</f>
        <v>0</v>
      </c>
      <c r="D191" s="113">
        <f>(商品价格表!D191-商品价格表!C191)*C191</f>
        <v>0</v>
      </c>
    </row>
    <row r="192" spans="1:4">
      <c r="A192" s="42"/>
      <c r="B192" s="112"/>
      <c r="C192" s="38">
        <f>SUMIF(销售记录表!F3:F302,B192,销售记录表!G3:G302)+SUMIF(销售记录表!J3:J302,B192,销售记录表!K3:K302)+SUMIF(销售记录表!N3:N302,B192,销售记录表!O3:O302)+SUMIF(销售记录表!R3:R302,B192,销售记录表!S3:S302)+SUMIF(销售记录表!V3:V302,B192,销售记录表!W3:W302)+SUMIF(销售记录表!Z3:Z302,B192,销售记录表!AA3:AA302)</f>
        <v>0</v>
      </c>
      <c r="D192" s="113">
        <f>(商品价格表!D192-商品价格表!C192)*C192</f>
        <v>0</v>
      </c>
    </row>
    <row r="193" spans="1:4">
      <c r="A193" s="42"/>
      <c r="B193" s="112"/>
      <c r="C193" s="38">
        <f>SUMIF(销售记录表!F3:F302,B193,销售记录表!G3:G302)+SUMIF(销售记录表!J3:J302,B193,销售记录表!K3:K302)+SUMIF(销售记录表!N3:N302,B193,销售记录表!O3:O302)+SUMIF(销售记录表!R3:R302,B193,销售记录表!S3:S302)+SUMIF(销售记录表!V3:V302,B193,销售记录表!W3:W302)+SUMIF(销售记录表!Z3:Z302,B193,销售记录表!AA3:AA302)</f>
        <v>0</v>
      </c>
      <c r="D193" s="113">
        <f>(商品价格表!D193-商品价格表!C193)*C193</f>
        <v>0</v>
      </c>
    </row>
    <row r="194" spans="1:4">
      <c r="A194" s="42"/>
      <c r="B194" s="112"/>
      <c r="C194" s="38">
        <f>SUMIF(销售记录表!F3:F302,B194,销售记录表!G3:G302)+SUMIF(销售记录表!J3:J302,B194,销售记录表!K3:K302)+SUMIF(销售记录表!N3:N302,B194,销售记录表!O3:O302)+SUMIF(销售记录表!R3:R302,B194,销售记录表!S3:S302)+SUMIF(销售记录表!V3:V302,B194,销售记录表!W3:W302)+SUMIF(销售记录表!Z3:Z302,B194,销售记录表!AA3:AA302)</f>
        <v>0</v>
      </c>
      <c r="D194" s="113">
        <f>(商品价格表!D194-商品价格表!C194)*C194</f>
        <v>0</v>
      </c>
    </row>
    <row r="195" spans="1:4">
      <c r="A195" s="42"/>
      <c r="B195" s="112"/>
      <c r="C195" s="38">
        <f>SUMIF(销售记录表!F3:F302,B195,销售记录表!G3:G302)+SUMIF(销售记录表!J3:J302,B195,销售记录表!K3:K302)+SUMIF(销售记录表!N3:N302,B195,销售记录表!O3:O302)+SUMIF(销售记录表!R3:R302,B195,销售记录表!S3:S302)+SUMIF(销售记录表!V3:V302,B195,销售记录表!W3:W302)+SUMIF(销售记录表!Z3:Z302,B195,销售记录表!AA3:AA302)</f>
        <v>0</v>
      </c>
      <c r="D195" s="113">
        <f>(商品价格表!D195-商品价格表!C195)*C195</f>
        <v>0</v>
      </c>
    </row>
    <row r="196" spans="1:4">
      <c r="A196" s="42"/>
      <c r="B196" s="112"/>
      <c r="C196" s="38">
        <f>SUMIF(销售记录表!F3:F302,B196,销售记录表!G3:G302)+SUMIF(销售记录表!J3:J302,B196,销售记录表!K3:K302)+SUMIF(销售记录表!N3:N302,B196,销售记录表!O3:O302)+SUMIF(销售记录表!R3:R302,B196,销售记录表!S3:S302)+SUMIF(销售记录表!V3:V302,B196,销售记录表!W3:W302)+SUMIF(销售记录表!Z3:Z302,B196,销售记录表!AA3:AA302)</f>
        <v>0</v>
      </c>
      <c r="D196" s="113">
        <f>(商品价格表!D196-商品价格表!C196)*C196</f>
        <v>0</v>
      </c>
    </row>
    <row r="197" spans="1:4">
      <c r="A197" s="42"/>
      <c r="B197" s="112"/>
      <c r="C197" s="38">
        <f>SUMIF(销售记录表!F3:F302,B197,销售记录表!G3:G302)+SUMIF(销售记录表!J3:J302,B197,销售记录表!K3:K302)+SUMIF(销售记录表!N3:N302,B197,销售记录表!O3:O302)+SUMIF(销售记录表!R3:R302,B197,销售记录表!S3:S302)+SUMIF(销售记录表!V3:V302,B197,销售记录表!W3:W302)+SUMIF(销售记录表!Z3:Z302,B197,销售记录表!AA3:AA302)</f>
        <v>0</v>
      </c>
      <c r="D197" s="113">
        <f>(商品价格表!D197-商品价格表!C197)*C197</f>
        <v>0</v>
      </c>
    </row>
    <row r="198" spans="1:4">
      <c r="A198" s="42"/>
      <c r="B198" s="112"/>
      <c r="C198" s="38">
        <f>SUMIF(销售记录表!F3:F302,B198,销售记录表!G3:G302)+SUMIF(销售记录表!J3:J302,B198,销售记录表!K3:K302)+SUMIF(销售记录表!N3:N302,B198,销售记录表!O3:O302)+SUMIF(销售记录表!R3:R302,B198,销售记录表!S3:S302)+SUMIF(销售记录表!V3:V302,B198,销售记录表!W3:W302)+SUMIF(销售记录表!Z3:Z302,B198,销售记录表!AA3:AA302)</f>
        <v>0</v>
      </c>
      <c r="D198" s="113">
        <f>(商品价格表!D198-商品价格表!C198)*C198</f>
        <v>0</v>
      </c>
    </row>
    <row r="199" spans="1:4">
      <c r="A199" s="42"/>
      <c r="B199" s="112"/>
      <c r="C199" s="38">
        <f>SUMIF(销售记录表!F3:F302,B199,销售记录表!G3:G302)+SUMIF(销售记录表!J3:J302,B199,销售记录表!K3:K302)+SUMIF(销售记录表!N3:N302,B199,销售记录表!O3:O302)+SUMIF(销售记录表!R3:R302,B199,销售记录表!S3:S302)+SUMIF(销售记录表!V3:V302,B199,销售记录表!W3:W302)+SUMIF(销售记录表!Z3:Z302,B199,销售记录表!AA3:AA302)</f>
        <v>0</v>
      </c>
      <c r="D199" s="113">
        <f>(商品价格表!D199-商品价格表!C199)*C199</f>
        <v>0</v>
      </c>
    </row>
    <row r="200" spans="1:4">
      <c r="A200" s="42"/>
      <c r="B200" s="112"/>
      <c r="C200" s="38">
        <f>SUMIF(销售记录表!F3:F302,B200,销售记录表!G3:G302)+SUMIF(销售记录表!J3:J302,B200,销售记录表!K3:K302)+SUMIF(销售记录表!N3:N302,B200,销售记录表!O3:O302)+SUMIF(销售记录表!R3:R302,B200,销售记录表!S3:S302)+SUMIF(销售记录表!V3:V302,B200,销售记录表!W3:W302)+SUMIF(销售记录表!Z3:Z302,B200,销售记录表!AA3:AA302)</f>
        <v>0</v>
      </c>
      <c r="D200" s="113">
        <f>(商品价格表!D200-商品价格表!C200)*C200</f>
        <v>0</v>
      </c>
    </row>
    <row r="201" spans="1:4">
      <c r="A201" s="42"/>
      <c r="B201" s="112"/>
      <c r="C201" s="38">
        <f>SUMIF(销售记录表!F3:F302,B201,销售记录表!G3:G302)+SUMIF(销售记录表!J3:J302,B201,销售记录表!K3:K302)+SUMIF(销售记录表!N3:N302,B201,销售记录表!O3:O302)+SUMIF(销售记录表!R3:R302,B201,销售记录表!S3:S302)+SUMIF(销售记录表!V3:V302,B201,销售记录表!W3:W302)+SUMIF(销售记录表!Z3:Z302,B201,销售记录表!AA3:AA302)</f>
        <v>0</v>
      </c>
      <c r="D201" s="113">
        <f>(商品价格表!D201-商品价格表!C201)*C201</f>
        <v>0</v>
      </c>
    </row>
    <row r="202" spans="1:4">
      <c r="A202" s="101"/>
      <c r="B202" s="114"/>
      <c r="C202" s="102">
        <f>SUMIF(销售记录表!F3:F302,B202,销售记录表!G3:G302)+SUMIF(销售记录表!J3:J302,B202,销售记录表!K3:K302)+SUMIF(销售记录表!N3:N302,B202,销售记录表!O3:O302)+SUMIF(销售记录表!R3:R302,B202,销售记录表!S3:S302)+SUMIF(销售记录表!V3:V302,B202,销售记录表!W3:W302)+SUMIF(销售记录表!Z3:Z302,B202,销售记录表!AA3:AA302)</f>
        <v>0</v>
      </c>
      <c r="D202" s="115">
        <f>(商品价格表!D202-商品价格表!C202)*C202</f>
        <v>0</v>
      </c>
    </row>
    <row r="203" spans="1:4">
      <c r="A203" s="104" t="str">
        <f>商品列表!L2</f>
        <v>香肠</v>
      </c>
      <c r="B203" s="105"/>
      <c r="C203" s="91">
        <f>SUMIF(销售记录表!F3:F302,B203,销售记录表!G3:G302)+SUMIF(销售记录表!J3:J302,B203,销售记录表!K3:K302)+SUMIF(销售记录表!N3:N302,B203,销售记录表!O3:O302)+SUMIF(销售记录表!R3:R302,B203,销售记录表!S3:S302)+SUMIF(销售记录表!V3:V302,B203,销售记录表!W3:W302)+SUMIF(销售记录表!Z3:Z302,B203,销售记录表!AA3:AA302)</f>
        <v>0</v>
      </c>
      <c r="D203" s="106">
        <f>(商品价格表!D203-商品价格表!C203)*C203</f>
        <v>0</v>
      </c>
    </row>
    <row r="204" spans="1:4">
      <c r="A204" s="93"/>
      <c r="B204" s="94"/>
      <c r="C204" s="44">
        <f>SUMIF(销售记录表!F3:F302,B204,销售记录表!G3:G302)+SUMIF(销售记录表!J3:J302,B204,销售记录表!K3:K302)+SUMIF(销售记录表!N3:N302,B204,销售记录表!O3:O302)+SUMIF(销售记录表!R3:R302,B204,销售记录表!S3:S302)+SUMIF(销售记录表!V3:V302,B204,销售记录表!W3:W302)+SUMIF(销售记录表!Z3:Z302,B204,销售记录表!AA3:AA302)</f>
        <v>0</v>
      </c>
      <c r="D204" s="95">
        <f>(商品价格表!D204-商品价格表!C204)*C204</f>
        <v>0</v>
      </c>
    </row>
    <row r="205" spans="1:4">
      <c r="A205" s="93"/>
      <c r="B205" s="94"/>
      <c r="C205" s="44">
        <f>SUMIF(销售记录表!F3:F302,B205,销售记录表!G3:G302)+SUMIF(销售记录表!J3:J302,B205,销售记录表!K3:K302)+SUMIF(销售记录表!N3:N302,B205,销售记录表!O3:O302)+SUMIF(销售记录表!R3:R302,B205,销售记录表!S3:S302)+SUMIF(销售记录表!V3:V302,B205,销售记录表!W3:W302)+SUMIF(销售记录表!Z3:Z302,B205,销售记录表!AA3:AA302)</f>
        <v>0</v>
      </c>
      <c r="D205" s="95">
        <f>(商品价格表!D205-商品价格表!C205)*C205</f>
        <v>0</v>
      </c>
    </row>
    <row r="206" spans="1:4">
      <c r="A206" s="93"/>
      <c r="B206" s="94"/>
      <c r="C206" s="44">
        <f>SUMIF(销售记录表!F3:F302,B206,销售记录表!G3:G302)+SUMIF(销售记录表!J3:J302,B206,销售记录表!K3:K302)+SUMIF(销售记录表!N3:N302,B206,销售记录表!O3:O302)+SUMIF(销售记录表!R3:R302,B206,销售记录表!S3:S302)+SUMIF(销售记录表!V3:V302,B206,销售记录表!W3:W302)+SUMIF(销售记录表!Z3:Z302,B206,销售记录表!AA3:AA302)</f>
        <v>0</v>
      </c>
      <c r="D206" s="95">
        <f>(商品价格表!D206-商品价格表!C206)*C206</f>
        <v>0</v>
      </c>
    </row>
    <row r="207" spans="1:4">
      <c r="A207" s="93"/>
      <c r="B207" s="94"/>
      <c r="C207" s="44">
        <f>SUMIF(销售记录表!F3:F302,B207,销售记录表!G3:G302)+SUMIF(销售记录表!J3:J302,B207,销售记录表!K3:K302)+SUMIF(销售记录表!N3:N302,B207,销售记录表!O3:O302)+SUMIF(销售记录表!R3:R302,B207,销售记录表!S3:S302)+SUMIF(销售记录表!V3:V302,B207,销售记录表!W3:W302)+SUMIF(销售记录表!Z3:Z302,B207,销售记录表!AA3:AA302)</f>
        <v>0</v>
      </c>
      <c r="D207" s="95">
        <f>(商品价格表!D207-商品价格表!C207)*C207</f>
        <v>0</v>
      </c>
    </row>
    <row r="208" spans="1:4">
      <c r="A208" s="93"/>
      <c r="B208" s="94"/>
      <c r="C208" s="44">
        <f>SUMIF(销售记录表!F3:F302,B208,销售记录表!G3:G302)+SUMIF(销售记录表!J3:J302,B208,销售记录表!K3:K302)+SUMIF(销售记录表!N3:N302,B208,销售记录表!O3:O302)+SUMIF(销售记录表!R3:R302,B208,销售记录表!S3:S302)+SUMIF(销售记录表!V3:V302,B208,销售记录表!W3:W302)+SUMIF(销售记录表!Z3:Z302,B208,销售记录表!AA3:AA302)</f>
        <v>0</v>
      </c>
      <c r="D208" s="95">
        <f>(商品价格表!D208-商品价格表!C208)*C208</f>
        <v>0</v>
      </c>
    </row>
    <row r="209" spans="1:4">
      <c r="A209" s="93"/>
      <c r="B209" s="94"/>
      <c r="C209" s="44">
        <f>SUMIF(销售记录表!F3:F302,B209,销售记录表!G3:G302)+SUMIF(销售记录表!J3:J302,B209,销售记录表!K3:K302)+SUMIF(销售记录表!N3:N302,B209,销售记录表!O3:O302)+SUMIF(销售记录表!R3:R302,B209,销售记录表!S3:S302)+SUMIF(销售记录表!V3:V302,B209,销售记录表!W3:W302)+SUMIF(销售记录表!Z3:Z302,B209,销售记录表!AA3:AA302)</f>
        <v>0</v>
      </c>
      <c r="D209" s="95">
        <f>(商品价格表!D209-商品价格表!C209)*C209</f>
        <v>0</v>
      </c>
    </row>
    <row r="210" spans="1:4">
      <c r="A210" s="93"/>
      <c r="B210" s="94"/>
      <c r="C210" s="44">
        <f>SUMIF(销售记录表!F3:F302,B210,销售记录表!G3:G302)+SUMIF(销售记录表!J3:J302,B210,销售记录表!K3:K302)+SUMIF(销售记录表!N3:N302,B210,销售记录表!O3:O302)+SUMIF(销售记录表!R3:R302,B210,销售记录表!S3:S302)+SUMIF(销售记录表!V3:V302,B210,销售记录表!W3:W302)+SUMIF(销售记录表!Z3:Z302,B210,销售记录表!AA3:AA302)</f>
        <v>0</v>
      </c>
      <c r="D210" s="95">
        <f>(商品价格表!D210-商品价格表!C210)*C210</f>
        <v>0</v>
      </c>
    </row>
    <row r="211" spans="1:4">
      <c r="A211" s="93"/>
      <c r="B211" s="94"/>
      <c r="C211" s="44">
        <f>SUMIF(销售记录表!F3:F302,B211,销售记录表!G3:G302)+SUMIF(销售记录表!J3:J302,B211,销售记录表!K3:K302)+SUMIF(销售记录表!N3:N302,B211,销售记录表!O3:O302)+SUMIF(销售记录表!R3:R302,B211,销售记录表!S3:S302)+SUMIF(销售记录表!V3:V302,B211,销售记录表!W3:W302)+SUMIF(销售记录表!Z3:Z302,B211,销售记录表!AA3:AA302)</f>
        <v>0</v>
      </c>
      <c r="D211" s="95">
        <f>(商品价格表!D211-商品价格表!C211)*C211</f>
        <v>0</v>
      </c>
    </row>
    <row r="212" spans="1:4">
      <c r="A212" s="93"/>
      <c r="B212" s="94"/>
      <c r="C212" s="44">
        <f>SUMIF(销售记录表!F3:F302,B212,销售记录表!G3:G302)+SUMIF(销售记录表!J3:J302,B212,销售记录表!K3:K302)+SUMIF(销售记录表!N3:N302,B212,销售记录表!O3:O302)+SUMIF(销售记录表!R3:R302,B212,销售记录表!S3:S302)+SUMIF(销售记录表!V3:V302,B212,销售记录表!W3:W302)+SUMIF(销售记录表!Z3:Z302,B212,销售记录表!AA3:AA302)</f>
        <v>0</v>
      </c>
      <c r="D212" s="95">
        <f>(商品价格表!D212-商品价格表!C212)*C212</f>
        <v>0</v>
      </c>
    </row>
    <row r="213" spans="1:4">
      <c r="A213" s="93"/>
      <c r="B213" s="94"/>
      <c r="C213" s="44">
        <f>SUMIF(销售记录表!F3:F302,B213,销售记录表!G3:G302)+SUMIF(销售记录表!J3:J302,B213,销售记录表!K3:K302)+SUMIF(销售记录表!N3:N302,B213,销售记录表!O3:O302)+SUMIF(销售记录表!R3:R302,B213,销售记录表!S3:S302)+SUMIF(销售记录表!V3:V302,B213,销售记录表!W3:W302)+SUMIF(销售记录表!Z3:Z302,B213,销售记录表!AA3:AA302)</f>
        <v>0</v>
      </c>
      <c r="D213" s="95">
        <f>(商品价格表!D213-商品价格表!C213)*C213</f>
        <v>0</v>
      </c>
    </row>
    <row r="214" spans="1:4">
      <c r="A214" s="93"/>
      <c r="B214" s="94"/>
      <c r="C214" s="44">
        <f>SUMIF(销售记录表!F3:F302,B214,销售记录表!G3:G302)+SUMIF(销售记录表!J3:J302,B214,销售记录表!K3:K302)+SUMIF(销售记录表!N3:N302,B214,销售记录表!O3:O302)+SUMIF(销售记录表!R3:R302,B214,销售记录表!S3:S302)+SUMIF(销售记录表!V3:V302,B214,销售记录表!W3:W302)+SUMIF(销售记录表!Z3:Z302,B214,销售记录表!AA3:AA302)</f>
        <v>0</v>
      </c>
      <c r="D214" s="95">
        <f>(商品价格表!D214-商品价格表!C214)*C214</f>
        <v>0</v>
      </c>
    </row>
    <row r="215" spans="1:4">
      <c r="A215" s="93"/>
      <c r="B215" s="94"/>
      <c r="C215" s="44">
        <f>SUMIF(销售记录表!F3:F302,B215,销售记录表!G3:G302)+SUMIF(销售记录表!J3:J302,B215,销售记录表!K3:K302)+SUMIF(销售记录表!N3:N302,B215,销售记录表!O3:O302)+SUMIF(销售记录表!R3:R302,B215,销售记录表!S3:S302)+SUMIF(销售记录表!V3:V302,B215,销售记录表!W3:W302)+SUMIF(销售记录表!Z3:Z302,B215,销售记录表!AA3:AA302)</f>
        <v>0</v>
      </c>
      <c r="D215" s="95">
        <f>(商品价格表!D215-商品价格表!C215)*C215</f>
        <v>0</v>
      </c>
    </row>
    <row r="216" spans="1:4">
      <c r="A216" s="93"/>
      <c r="B216" s="94"/>
      <c r="C216" s="44">
        <f>SUMIF(销售记录表!F3:F302,B216,销售记录表!G3:G302)+SUMIF(销售记录表!J3:J302,B216,销售记录表!K3:K302)+SUMIF(销售记录表!N3:N302,B216,销售记录表!O3:O302)+SUMIF(销售记录表!R3:R302,B216,销售记录表!S3:S302)+SUMIF(销售记录表!V3:V302,B216,销售记录表!W3:W302)+SUMIF(销售记录表!Z3:Z302,B216,销售记录表!AA3:AA302)</f>
        <v>0</v>
      </c>
      <c r="D216" s="95">
        <f>(商品价格表!D216-商品价格表!C216)*C216</f>
        <v>0</v>
      </c>
    </row>
    <row r="217" spans="1:4">
      <c r="A217" s="93"/>
      <c r="B217" s="94"/>
      <c r="C217" s="44">
        <f>SUMIF(销售记录表!F3:F302,B217,销售记录表!G3:G302)+SUMIF(销售记录表!J3:J302,B217,销售记录表!K3:K302)+SUMIF(销售记录表!N3:N302,B217,销售记录表!O3:O302)+SUMIF(销售记录表!R3:R302,B217,销售记录表!S3:S302)+SUMIF(销售记录表!V3:V302,B217,销售记录表!W3:W302)+SUMIF(销售记录表!Z3:Z302,B217,销售记录表!AA3:AA302)</f>
        <v>0</v>
      </c>
      <c r="D217" s="95">
        <f>(商品价格表!D217-商品价格表!C217)*C217</f>
        <v>0</v>
      </c>
    </row>
    <row r="218" spans="1:4">
      <c r="A218" s="93"/>
      <c r="B218" s="94"/>
      <c r="C218" s="44">
        <f>SUMIF(销售记录表!F3:F302,B218,销售记录表!G3:G302)+SUMIF(销售记录表!J3:J302,B218,销售记录表!K3:K302)+SUMIF(销售记录表!N3:N302,B218,销售记录表!O3:O302)+SUMIF(销售记录表!R3:R302,B218,销售记录表!S3:S302)+SUMIF(销售记录表!V3:V302,B218,销售记录表!W3:W302)+SUMIF(销售记录表!Z3:Z302,B218,销售记录表!AA3:AA302)</f>
        <v>0</v>
      </c>
      <c r="D218" s="95">
        <f>(商品价格表!D218-商品价格表!C218)*C218</f>
        <v>0</v>
      </c>
    </row>
    <row r="219" spans="1:4">
      <c r="A219" s="93"/>
      <c r="B219" s="94"/>
      <c r="C219" s="44">
        <f>SUMIF(销售记录表!F3:F302,B219,销售记录表!G3:G302)+SUMIF(销售记录表!J3:J302,B219,销售记录表!K3:K302)+SUMIF(销售记录表!N3:N302,B219,销售记录表!O3:O302)+SUMIF(销售记录表!R3:R302,B219,销售记录表!S3:S302)+SUMIF(销售记录表!V3:V302,B219,销售记录表!W3:W302)+SUMIF(销售记录表!Z3:Z302,B219,销售记录表!AA3:AA302)</f>
        <v>0</v>
      </c>
      <c r="D219" s="95">
        <f>(商品价格表!D219-商品价格表!C219)*C219</f>
        <v>0</v>
      </c>
    </row>
    <row r="220" spans="1:4">
      <c r="A220" s="93"/>
      <c r="B220" s="94"/>
      <c r="C220" s="44">
        <f>SUMIF(销售记录表!F3:F302,B220,销售记录表!G3:G302)+SUMIF(销售记录表!J3:J302,B220,销售记录表!K3:K302)+SUMIF(销售记录表!N3:N302,B220,销售记录表!O3:O302)+SUMIF(销售记录表!R3:R302,B220,销售记录表!S3:S302)+SUMIF(销售记录表!V3:V302,B220,销售记录表!W3:W302)+SUMIF(销售记录表!Z3:Z302,B220,销售记录表!AA3:AA302)</f>
        <v>0</v>
      </c>
      <c r="D220" s="95">
        <f>(商品价格表!D220-商品价格表!C220)*C220</f>
        <v>0</v>
      </c>
    </row>
    <row r="221" spans="1:4">
      <c r="A221" s="93"/>
      <c r="B221" s="94"/>
      <c r="C221" s="44">
        <f>SUMIF(销售记录表!F3:F302,B221,销售记录表!G3:G302)+SUMIF(销售记录表!J3:J302,B221,销售记录表!K3:K302)+SUMIF(销售记录表!N3:N302,B221,销售记录表!O3:O302)+SUMIF(销售记录表!R3:R302,B221,销售记录表!S3:S302)+SUMIF(销售记录表!V3:V302,B221,销售记录表!W3:W302)+SUMIF(销售记录表!Z3:Z302,B221,销售记录表!AA3:AA302)</f>
        <v>0</v>
      </c>
      <c r="D221" s="95">
        <f>(商品价格表!D221-商品价格表!C221)*C221</f>
        <v>0</v>
      </c>
    </row>
    <row r="222" spans="1:4">
      <c r="A222" s="116"/>
      <c r="B222" s="117"/>
      <c r="C222" s="118">
        <f>SUMIF(销售记录表!F3:F302,B222,销售记录表!G3:G302)+SUMIF(销售记录表!J3:J302,B222,销售记录表!K3:K302)+SUMIF(销售记录表!N3:N302,B222,销售记录表!O3:O302)+SUMIF(销售记录表!R3:R302,B222,销售记录表!S3:S302)+SUMIF(销售记录表!V3:V302,B222,销售记录表!W3:W302)+SUMIF(销售记录表!Z3:Z302,B222,销售记录表!AA3:AA302)</f>
        <v>0</v>
      </c>
      <c r="D222" s="119">
        <f>(商品价格表!D222-商品价格表!C222)*C222</f>
        <v>0</v>
      </c>
    </row>
    <row r="223" ht="14.25"/>
  </sheetData>
  <mergeCells count="14">
    <mergeCell ref="A1:D1"/>
    <mergeCell ref="F2:G2"/>
    <mergeCell ref="H2:J2"/>
    <mergeCell ref="A3:A22"/>
    <mergeCell ref="A23:A42"/>
    <mergeCell ref="A43:A62"/>
    <mergeCell ref="A63:A82"/>
    <mergeCell ref="A83:A102"/>
    <mergeCell ref="A103:A122"/>
    <mergeCell ref="A123:A142"/>
    <mergeCell ref="A143:A162"/>
    <mergeCell ref="A163:A182"/>
    <mergeCell ref="A183:A202"/>
    <mergeCell ref="A203:A222"/>
  </mergeCells>
  <pageMargins left="0.75" right="0.75" top="1" bottom="1" header="0.511805555555556" footer="0.511805555555556"/>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6"/>
  </sheetPr>
  <dimension ref="A1:O23"/>
  <sheetViews>
    <sheetView workbookViewId="0">
      <pane xSplit="1" ySplit="2" topLeftCell="B3" activePane="bottomRight" state="frozen"/>
      <selection/>
      <selection pane="topRight"/>
      <selection pane="bottomLeft"/>
      <selection pane="bottomRight" activeCell="O17" sqref="O17"/>
    </sheetView>
  </sheetViews>
  <sheetFormatPr defaultColWidth="8.725" defaultRowHeight="13.5"/>
  <cols>
    <col min="1" max="1" width="12.6333333333333" style="54" customWidth="1"/>
    <col min="2" max="13" width="10.6333333333333" style="13" customWidth="1"/>
    <col min="14" max="15" width="8.725" style="13"/>
    <col min="16" max="16384" width="8.725" style="2"/>
  </cols>
  <sheetData>
    <row r="1" ht="26.25" spans="1:13">
      <c r="A1" s="55"/>
      <c r="B1" s="56" t="s">
        <v>22</v>
      </c>
      <c r="C1" s="56"/>
      <c r="D1" s="56"/>
      <c r="E1" s="56"/>
      <c r="F1" s="56"/>
      <c r="G1" s="56"/>
      <c r="H1" s="56"/>
      <c r="I1" s="56"/>
      <c r="J1" s="56"/>
      <c r="K1" s="56"/>
      <c r="L1" s="56"/>
      <c r="M1" s="56"/>
    </row>
    <row r="2" ht="25" customHeight="1" spans="1:15">
      <c r="A2" s="57" t="s">
        <v>25</v>
      </c>
      <c r="B2" s="58" t="s">
        <v>26</v>
      </c>
      <c r="C2" s="59" t="s">
        <v>27</v>
      </c>
      <c r="D2" s="59" t="s">
        <v>28</v>
      </c>
      <c r="E2" s="60" t="s">
        <v>29</v>
      </c>
      <c r="F2" s="59" t="s">
        <v>30</v>
      </c>
      <c r="G2" s="59" t="s">
        <v>31</v>
      </c>
      <c r="H2" s="59" t="s">
        <v>32</v>
      </c>
      <c r="I2" s="59" t="s">
        <v>33</v>
      </c>
      <c r="J2" s="59" t="s">
        <v>34</v>
      </c>
      <c r="K2" s="59" t="s">
        <v>35</v>
      </c>
      <c r="L2" s="59" t="s">
        <v>36</v>
      </c>
      <c r="M2" s="74" t="s">
        <v>6</v>
      </c>
      <c r="O2" s="75" t="s">
        <v>6</v>
      </c>
    </row>
    <row r="3" ht="20" customHeight="1" spans="1:13">
      <c r="A3" s="61">
        <v>1</v>
      </c>
      <c r="B3" s="62"/>
      <c r="C3" s="63"/>
      <c r="D3" s="64"/>
      <c r="E3" s="63"/>
      <c r="F3" s="64"/>
      <c r="G3" s="63"/>
      <c r="H3" s="64"/>
      <c r="I3" s="63"/>
      <c r="J3" s="76"/>
      <c r="K3" s="63"/>
      <c r="L3" s="64"/>
      <c r="M3" s="77"/>
    </row>
    <row r="4" ht="20" customHeight="1" spans="1:13">
      <c r="A4" s="61">
        <v>2</v>
      </c>
      <c r="B4" s="65"/>
      <c r="C4" s="66"/>
      <c r="D4" s="67"/>
      <c r="E4" s="66"/>
      <c r="F4" s="67"/>
      <c r="G4" s="66"/>
      <c r="H4" s="67"/>
      <c r="I4" s="66"/>
      <c r="J4" s="78"/>
      <c r="K4" s="66"/>
      <c r="L4" s="67"/>
      <c r="M4" s="79"/>
    </row>
    <row r="5" ht="20" customHeight="1" spans="1:13">
      <c r="A5" s="61">
        <v>3</v>
      </c>
      <c r="B5" s="65"/>
      <c r="C5" s="66"/>
      <c r="D5" s="67"/>
      <c r="E5" s="66"/>
      <c r="F5" s="67"/>
      <c r="G5" s="66"/>
      <c r="H5" s="67"/>
      <c r="I5" s="66"/>
      <c r="J5" s="78"/>
      <c r="K5" s="66"/>
      <c r="L5" s="67"/>
      <c r="M5" s="79"/>
    </row>
    <row r="6" ht="20" customHeight="1" spans="1:13">
      <c r="A6" s="61">
        <v>4</v>
      </c>
      <c r="B6" s="65"/>
      <c r="C6" s="66"/>
      <c r="D6" s="67"/>
      <c r="E6" s="66"/>
      <c r="F6" s="67"/>
      <c r="G6" s="66"/>
      <c r="H6" s="67"/>
      <c r="I6" s="66"/>
      <c r="J6" s="67"/>
      <c r="K6" s="66"/>
      <c r="L6" s="67"/>
      <c r="M6" s="79"/>
    </row>
    <row r="7" ht="20" customHeight="1" spans="1:13">
      <c r="A7" s="61">
        <v>5</v>
      </c>
      <c r="B7" s="65"/>
      <c r="C7" s="66"/>
      <c r="D7" s="67"/>
      <c r="E7" s="66"/>
      <c r="F7" s="67"/>
      <c r="G7" s="66"/>
      <c r="H7" s="67"/>
      <c r="I7" s="66"/>
      <c r="J7" s="67"/>
      <c r="K7" s="66"/>
      <c r="L7" s="67"/>
      <c r="M7" s="79"/>
    </row>
    <row r="8" ht="20" customHeight="1" spans="1:13">
      <c r="A8" s="61">
        <v>6</v>
      </c>
      <c r="B8" s="65"/>
      <c r="C8" s="66"/>
      <c r="D8" s="67"/>
      <c r="E8" s="66"/>
      <c r="F8" s="67"/>
      <c r="G8" s="66"/>
      <c r="H8" s="67"/>
      <c r="I8" s="66"/>
      <c r="J8" s="67"/>
      <c r="K8" s="66"/>
      <c r="L8" s="67"/>
      <c r="M8" s="79"/>
    </row>
    <row r="9" ht="20" customHeight="1" spans="1:13">
      <c r="A9" s="61">
        <v>7</v>
      </c>
      <c r="B9" s="65"/>
      <c r="C9" s="66"/>
      <c r="D9" s="67"/>
      <c r="E9" s="66"/>
      <c r="F9" s="67"/>
      <c r="G9" s="66"/>
      <c r="H9" s="67"/>
      <c r="I9" s="66"/>
      <c r="J9" s="67"/>
      <c r="K9" s="66"/>
      <c r="L9" s="67"/>
      <c r="M9" s="79"/>
    </row>
    <row r="10" ht="20" customHeight="1" spans="1:13">
      <c r="A10" s="61">
        <v>8</v>
      </c>
      <c r="B10" s="68"/>
      <c r="C10" s="69"/>
      <c r="D10" s="70"/>
      <c r="E10" s="69"/>
      <c r="F10" s="70"/>
      <c r="G10" s="69"/>
      <c r="H10" s="70"/>
      <c r="I10" s="69"/>
      <c r="J10" s="70"/>
      <c r="K10" s="69"/>
      <c r="L10" s="70"/>
      <c r="M10" s="80"/>
    </row>
    <row r="11" ht="20" customHeight="1" spans="1:13">
      <c r="A11" s="61">
        <v>9</v>
      </c>
      <c r="B11" s="68"/>
      <c r="C11" s="69"/>
      <c r="D11" s="70"/>
      <c r="E11" s="69"/>
      <c r="F11" s="70"/>
      <c r="G11" s="69"/>
      <c r="H11" s="70"/>
      <c r="I11" s="69"/>
      <c r="J11" s="70"/>
      <c r="K11" s="69"/>
      <c r="L11" s="70"/>
      <c r="M11" s="80"/>
    </row>
    <row r="12" ht="20" customHeight="1" spans="1:13">
      <c r="A12" s="61">
        <v>10</v>
      </c>
      <c r="B12" s="68"/>
      <c r="C12" s="69"/>
      <c r="D12" s="70"/>
      <c r="E12" s="69"/>
      <c r="F12" s="70"/>
      <c r="G12" s="69"/>
      <c r="H12" s="70"/>
      <c r="I12" s="69"/>
      <c r="J12" s="70"/>
      <c r="K12" s="69"/>
      <c r="L12" s="70"/>
      <c r="M12" s="80"/>
    </row>
    <row r="13" ht="20" customHeight="1" spans="1:13">
      <c r="A13" s="61">
        <v>11</v>
      </c>
      <c r="B13" s="68"/>
      <c r="C13" s="69"/>
      <c r="D13" s="70"/>
      <c r="E13" s="69"/>
      <c r="F13" s="70"/>
      <c r="G13" s="69"/>
      <c r="H13" s="70"/>
      <c r="I13" s="69"/>
      <c r="J13" s="70"/>
      <c r="K13" s="69"/>
      <c r="L13" s="70"/>
      <c r="M13" s="80"/>
    </row>
    <row r="14" ht="20" customHeight="1" spans="1:13">
      <c r="A14" s="61">
        <v>12</v>
      </c>
      <c r="B14" s="68"/>
      <c r="C14" s="69"/>
      <c r="D14" s="70"/>
      <c r="E14" s="69"/>
      <c r="F14" s="70"/>
      <c r="G14" s="69"/>
      <c r="H14" s="70"/>
      <c r="I14" s="69"/>
      <c r="J14" s="70"/>
      <c r="K14" s="69"/>
      <c r="L14" s="70"/>
      <c r="M14" s="80"/>
    </row>
    <row r="15" ht="20" customHeight="1" spans="1:13">
      <c r="A15" s="61">
        <v>13</v>
      </c>
      <c r="B15" s="68"/>
      <c r="C15" s="69"/>
      <c r="D15" s="70"/>
      <c r="E15" s="69"/>
      <c r="F15" s="70"/>
      <c r="G15" s="69"/>
      <c r="H15" s="70"/>
      <c r="I15" s="69"/>
      <c r="J15" s="70"/>
      <c r="K15" s="69"/>
      <c r="L15" s="70"/>
      <c r="M15" s="80"/>
    </row>
    <row r="16" ht="20" customHeight="1" spans="1:13">
      <c r="A16" s="61">
        <v>14</v>
      </c>
      <c r="B16" s="68"/>
      <c r="C16" s="69"/>
      <c r="D16" s="70"/>
      <c r="E16" s="69"/>
      <c r="F16" s="70"/>
      <c r="G16" s="69"/>
      <c r="H16" s="70"/>
      <c r="I16" s="69"/>
      <c r="J16" s="70"/>
      <c r="K16" s="69"/>
      <c r="L16" s="70"/>
      <c r="M16" s="80"/>
    </row>
    <row r="17" ht="20" customHeight="1" spans="1:13">
      <c r="A17" s="61">
        <v>15</v>
      </c>
      <c r="B17" s="68"/>
      <c r="C17" s="69"/>
      <c r="D17" s="70"/>
      <c r="E17" s="69"/>
      <c r="F17" s="70"/>
      <c r="G17" s="69"/>
      <c r="H17" s="70"/>
      <c r="I17" s="69"/>
      <c r="J17" s="70"/>
      <c r="K17" s="69"/>
      <c r="L17" s="70"/>
      <c r="M17" s="80"/>
    </row>
    <row r="18" ht="20" customHeight="1" spans="1:13">
      <c r="A18" s="61">
        <v>16</v>
      </c>
      <c r="B18" s="68"/>
      <c r="C18" s="69"/>
      <c r="D18" s="70"/>
      <c r="E18" s="69"/>
      <c r="F18" s="70"/>
      <c r="G18" s="69"/>
      <c r="H18" s="70"/>
      <c r="I18" s="69"/>
      <c r="J18" s="70"/>
      <c r="K18" s="69"/>
      <c r="L18" s="70"/>
      <c r="M18" s="80"/>
    </row>
    <row r="19" ht="20" customHeight="1" spans="1:13">
      <c r="A19" s="61">
        <v>17</v>
      </c>
      <c r="B19" s="68"/>
      <c r="C19" s="69"/>
      <c r="D19" s="70"/>
      <c r="E19" s="69"/>
      <c r="F19" s="70"/>
      <c r="G19" s="69"/>
      <c r="H19" s="70"/>
      <c r="I19" s="69"/>
      <c r="J19" s="70"/>
      <c r="K19" s="69"/>
      <c r="L19" s="70"/>
      <c r="M19" s="80"/>
    </row>
    <row r="20" ht="20" customHeight="1" spans="1:13">
      <c r="A20" s="61">
        <v>18</v>
      </c>
      <c r="B20" s="68"/>
      <c r="C20" s="69"/>
      <c r="D20" s="70"/>
      <c r="E20" s="69"/>
      <c r="F20" s="70"/>
      <c r="G20" s="69"/>
      <c r="H20" s="70"/>
      <c r="I20" s="69"/>
      <c r="J20" s="70"/>
      <c r="K20" s="69"/>
      <c r="L20" s="70"/>
      <c r="M20" s="80"/>
    </row>
    <row r="21" ht="20" customHeight="1" spans="1:13">
      <c r="A21" s="61">
        <v>19</v>
      </c>
      <c r="B21" s="68"/>
      <c r="C21" s="69"/>
      <c r="D21" s="70"/>
      <c r="E21" s="69"/>
      <c r="F21" s="70"/>
      <c r="G21" s="69"/>
      <c r="H21" s="70"/>
      <c r="I21" s="69"/>
      <c r="J21" s="70"/>
      <c r="K21" s="69"/>
      <c r="L21" s="70"/>
      <c r="M21" s="80"/>
    </row>
    <row r="22" ht="20" customHeight="1" spans="1:13">
      <c r="A22" s="61">
        <v>20</v>
      </c>
      <c r="B22" s="71"/>
      <c r="C22" s="72"/>
      <c r="D22" s="73"/>
      <c r="E22" s="72"/>
      <c r="F22" s="73"/>
      <c r="G22" s="72"/>
      <c r="H22" s="73"/>
      <c r="I22" s="72"/>
      <c r="J22" s="73"/>
      <c r="K22" s="72"/>
      <c r="L22" s="73"/>
      <c r="M22" s="81"/>
    </row>
    <row r="23" ht="14.25"/>
  </sheetData>
  <mergeCells count="1">
    <mergeCell ref="B1:M1"/>
  </mergeCells>
  <dataValidations count="1">
    <dataValidation type="list" allowBlank="1" showInputMessage="1" showErrorMessage="1" sqref="O2">
      <formula1>$B$2:$M$2</formula1>
    </dataValidation>
  </dataValidations>
  <pageMargins left="0.75" right="0.75" top="1" bottom="1" header="0.511805555555556" footer="0.511805555555556"/>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tint="0.6"/>
  </sheetPr>
  <dimension ref="A1:D223"/>
  <sheetViews>
    <sheetView workbookViewId="0">
      <pane xSplit="1" ySplit="2" topLeftCell="B3" activePane="bottomRight" state="frozen"/>
      <selection/>
      <selection pane="topRight"/>
      <selection pane="bottomLeft"/>
      <selection pane="bottomRight" activeCell="A1" sqref="A1:D1"/>
    </sheetView>
  </sheetViews>
  <sheetFormatPr defaultColWidth="8.725" defaultRowHeight="25.5" outlineLevelCol="3"/>
  <cols>
    <col min="1" max="1" width="20.6333333333333" style="26" customWidth="1"/>
    <col min="2" max="4" width="15.6333333333333" style="27" customWidth="1"/>
    <col min="5" max="5" width="12.6333333333333" style="2" customWidth="1"/>
    <col min="6" max="16384" width="8.725" style="2"/>
  </cols>
  <sheetData>
    <row r="1" ht="25" customHeight="1" spans="1:4">
      <c r="A1" s="28" t="s">
        <v>37</v>
      </c>
      <c r="B1" s="29"/>
      <c r="C1" s="29"/>
      <c r="D1" s="29"/>
    </row>
    <row r="2" ht="25" customHeight="1" spans="1:4">
      <c r="A2" s="30" t="s">
        <v>3</v>
      </c>
      <c r="B2" s="31" t="s">
        <v>17</v>
      </c>
      <c r="C2" s="31" t="s">
        <v>5</v>
      </c>
      <c r="D2" s="31" t="s">
        <v>38</v>
      </c>
    </row>
    <row r="3" ht="15" customHeight="1" spans="1:4">
      <c r="A3" s="32" t="str">
        <f>商品列表!B2</f>
        <v>茶饮料</v>
      </c>
      <c r="B3" s="33">
        <f>商品列表!B3</f>
        <v>0</v>
      </c>
      <c r="C3" s="34"/>
      <c r="D3" s="35"/>
    </row>
    <row r="4" ht="15" customHeight="1" spans="1:4">
      <c r="A4" s="36"/>
      <c r="B4" s="37">
        <f>商品列表!B4</f>
        <v>0</v>
      </c>
      <c r="C4" s="38"/>
      <c r="D4" s="39"/>
    </row>
    <row r="5" ht="15" customHeight="1" spans="1:4">
      <c r="A5" s="36"/>
      <c r="B5" s="37">
        <f>商品列表!B5</f>
        <v>0</v>
      </c>
      <c r="C5" s="38"/>
      <c r="D5" s="39"/>
    </row>
    <row r="6" ht="15" customHeight="1" spans="1:4">
      <c r="A6" s="36"/>
      <c r="B6" s="37">
        <f>商品列表!B6</f>
        <v>0</v>
      </c>
      <c r="C6" s="38"/>
      <c r="D6" s="39"/>
    </row>
    <row r="7" ht="15" customHeight="1" spans="1:4">
      <c r="A7" s="36"/>
      <c r="B7" s="37">
        <f>商品列表!B7</f>
        <v>0</v>
      </c>
      <c r="C7" s="38"/>
      <c r="D7" s="39"/>
    </row>
    <row r="8" ht="15" customHeight="1" spans="1:4">
      <c r="A8" s="36"/>
      <c r="B8" s="37">
        <f>商品列表!B8</f>
        <v>0</v>
      </c>
      <c r="C8" s="38"/>
      <c r="D8" s="39"/>
    </row>
    <row r="9" ht="15" customHeight="1" spans="1:4">
      <c r="A9" s="36"/>
      <c r="B9" s="37">
        <f>商品列表!B9</f>
        <v>0</v>
      </c>
      <c r="C9" s="38"/>
      <c r="D9" s="39"/>
    </row>
    <row r="10" ht="15" customHeight="1" spans="1:4">
      <c r="A10" s="36"/>
      <c r="B10" s="37">
        <f>商品列表!B10</f>
        <v>0</v>
      </c>
      <c r="C10" s="40"/>
      <c r="D10" s="41"/>
    </row>
    <row r="11" ht="15" customHeight="1" spans="1:4">
      <c r="A11" s="36"/>
      <c r="B11" s="37">
        <f>商品列表!B11</f>
        <v>0</v>
      </c>
      <c r="C11" s="40"/>
      <c r="D11" s="41"/>
    </row>
    <row r="12" ht="15" customHeight="1" spans="1:4">
      <c r="A12" s="36"/>
      <c r="B12" s="37">
        <f>商品列表!B12</f>
        <v>0</v>
      </c>
      <c r="C12" s="40"/>
      <c r="D12" s="41"/>
    </row>
    <row r="13" ht="15" customHeight="1" spans="1:4">
      <c r="A13" s="36"/>
      <c r="B13" s="37">
        <f>商品列表!B13</f>
        <v>0</v>
      </c>
      <c r="C13" s="40"/>
      <c r="D13" s="41"/>
    </row>
    <row r="14" ht="15" customHeight="1" spans="1:4">
      <c r="A14" s="36"/>
      <c r="B14" s="37">
        <f>商品列表!B14</f>
        <v>0</v>
      </c>
      <c r="C14" s="40"/>
      <c r="D14" s="41"/>
    </row>
    <row r="15" ht="15" customHeight="1" spans="1:4">
      <c r="A15" s="36"/>
      <c r="B15" s="37">
        <f>商品列表!B15</f>
        <v>0</v>
      </c>
      <c r="C15" s="40"/>
      <c r="D15" s="41"/>
    </row>
    <row r="16" ht="15" customHeight="1" spans="1:4">
      <c r="A16" s="36"/>
      <c r="B16" s="37">
        <f>商品列表!B16</f>
        <v>0</v>
      </c>
      <c r="C16" s="40"/>
      <c r="D16" s="41"/>
    </row>
    <row r="17" ht="15" customHeight="1" spans="1:4">
      <c r="A17" s="36"/>
      <c r="B17" s="37">
        <f>商品列表!B17</f>
        <v>0</v>
      </c>
      <c r="C17" s="40"/>
      <c r="D17" s="41"/>
    </row>
    <row r="18" ht="15" customHeight="1" spans="1:4">
      <c r="A18" s="36"/>
      <c r="B18" s="37">
        <f>商品列表!B18</f>
        <v>0</v>
      </c>
      <c r="C18" s="40"/>
      <c r="D18" s="41"/>
    </row>
    <row r="19" ht="15" customHeight="1" spans="1:4">
      <c r="A19" s="36"/>
      <c r="B19" s="37">
        <f>商品列表!B19</f>
        <v>0</v>
      </c>
      <c r="C19" s="40"/>
      <c r="D19" s="41"/>
    </row>
    <row r="20" ht="15" customHeight="1" spans="1:4">
      <c r="A20" s="36"/>
      <c r="B20" s="37">
        <f>商品列表!B20</f>
        <v>0</v>
      </c>
      <c r="C20" s="40"/>
      <c r="D20" s="41"/>
    </row>
    <row r="21" ht="15" customHeight="1" spans="1:4">
      <c r="A21" s="36"/>
      <c r="B21" s="37">
        <f>商品列表!B21</f>
        <v>0</v>
      </c>
      <c r="C21" s="40"/>
      <c r="D21" s="41"/>
    </row>
    <row r="22" ht="15" customHeight="1" spans="1:4">
      <c r="A22" s="36"/>
      <c r="B22" s="37">
        <f>商品列表!B22</f>
        <v>0</v>
      </c>
      <c r="C22" s="40"/>
      <c r="D22" s="41"/>
    </row>
    <row r="23" ht="15" customHeight="1" spans="1:4">
      <c r="A23" s="42" t="str">
        <f>商品列表!C2</f>
        <v>矿泉水</v>
      </c>
      <c r="B23" s="43">
        <f>商品列表!C3</f>
        <v>0</v>
      </c>
      <c r="C23" s="44"/>
      <c r="D23" s="45"/>
    </row>
    <row r="24" ht="15" customHeight="1" spans="1:4">
      <c r="A24" s="42"/>
      <c r="B24" s="43">
        <f>商品列表!C4</f>
        <v>0</v>
      </c>
      <c r="C24" s="44"/>
      <c r="D24" s="45"/>
    </row>
    <row r="25" ht="15" customHeight="1" spans="1:4">
      <c r="A25" s="42"/>
      <c r="B25" s="43">
        <f>商品列表!C5</f>
        <v>0</v>
      </c>
      <c r="C25" s="44"/>
      <c r="D25" s="45"/>
    </row>
    <row r="26" ht="15" customHeight="1" spans="1:4">
      <c r="A26" s="42"/>
      <c r="B26" s="43">
        <f>商品列表!C6</f>
        <v>0</v>
      </c>
      <c r="C26" s="44"/>
      <c r="D26" s="45"/>
    </row>
    <row r="27" ht="15" customHeight="1" spans="1:4">
      <c r="A27" s="42"/>
      <c r="B27" s="43">
        <f>商品列表!C7</f>
        <v>0</v>
      </c>
      <c r="C27" s="44"/>
      <c r="D27" s="45"/>
    </row>
    <row r="28" ht="15" customHeight="1" spans="1:4">
      <c r="A28" s="42"/>
      <c r="B28" s="43">
        <f>商品列表!C8</f>
        <v>0</v>
      </c>
      <c r="C28" s="44"/>
      <c r="D28" s="45"/>
    </row>
    <row r="29" ht="15" customHeight="1" spans="1:4">
      <c r="A29" s="42"/>
      <c r="B29" s="43">
        <f>商品列表!C9</f>
        <v>0</v>
      </c>
      <c r="C29" s="44"/>
      <c r="D29" s="45"/>
    </row>
    <row r="30" ht="15" customHeight="1" spans="1:4">
      <c r="A30" s="42"/>
      <c r="B30" s="43">
        <f>商品列表!C10</f>
        <v>0</v>
      </c>
      <c r="C30" s="46"/>
      <c r="D30" s="47"/>
    </row>
    <row r="31" ht="15" customHeight="1" spans="1:4">
      <c r="A31" s="42"/>
      <c r="B31" s="43">
        <f>商品列表!C11</f>
        <v>0</v>
      </c>
      <c r="C31" s="46"/>
      <c r="D31" s="47"/>
    </row>
    <row r="32" ht="15" customHeight="1" spans="1:4">
      <c r="A32" s="42"/>
      <c r="B32" s="43">
        <f>商品列表!C12</f>
        <v>0</v>
      </c>
      <c r="C32" s="46"/>
      <c r="D32" s="47"/>
    </row>
    <row r="33" ht="15" customHeight="1" spans="1:4">
      <c r="A33" s="42"/>
      <c r="B33" s="43">
        <f>商品列表!C13</f>
        <v>0</v>
      </c>
      <c r="C33" s="46"/>
      <c r="D33" s="47"/>
    </row>
    <row r="34" ht="15" customHeight="1" spans="1:4">
      <c r="A34" s="42"/>
      <c r="B34" s="43">
        <f>商品列表!C14</f>
        <v>0</v>
      </c>
      <c r="C34" s="46"/>
      <c r="D34" s="47"/>
    </row>
    <row r="35" ht="15" customHeight="1" spans="1:4">
      <c r="A35" s="42"/>
      <c r="B35" s="43">
        <f>商品列表!C15</f>
        <v>0</v>
      </c>
      <c r="C35" s="46"/>
      <c r="D35" s="47"/>
    </row>
    <row r="36" ht="15" customHeight="1" spans="1:4">
      <c r="A36" s="42"/>
      <c r="B36" s="43">
        <f>商品列表!C16</f>
        <v>0</v>
      </c>
      <c r="C36" s="46"/>
      <c r="D36" s="47"/>
    </row>
    <row r="37" ht="15" customHeight="1" spans="1:4">
      <c r="A37" s="42"/>
      <c r="B37" s="43">
        <f>商品列表!C17</f>
        <v>0</v>
      </c>
      <c r="C37" s="46"/>
      <c r="D37" s="47"/>
    </row>
    <row r="38" ht="15" customHeight="1" spans="1:4">
      <c r="A38" s="42"/>
      <c r="B38" s="43">
        <f>商品列表!C18</f>
        <v>0</v>
      </c>
      <c r="C38" s="46"/>
      <c r="D38" s="47"/>
    </row>
    <row r="39" ht="15" customHeight="1" spans="1:4">
      <c r="A39" s="42"/>
      <c r="B39" s="43">
        <f>商品列表!C19</f>
        <v>0</v>
      </c>
      <c r="C39" s="46"/>
      <c r="D39" s="47"/>
    </row>
    <row r="40" ht="15" customHeight="1" spans="1:4">
      <c r="A40" s="42"/>
      <c r="B40" s="43">
        <f>商品列表!C20</f>
        <v>0</v>
      </c>
      <c r="C40" s="46"/>
      <c r="D40" s="47"/>
    </row>
    <row r="41" ht="15" customHeight="1" spans="1:4">
      <c r="A41" s="42"/>
      <c r="B41" s="43">
        <f>商品列表!C21</f>
        <v>0</v>
      </c>
      <c r="C41" s="46"/>
      <c r="D41" s="47"/>
    </row>
    <row r="42" ht="15" customHeight="1" spans="1:4">
      <c r="A42" s="42"/>
      <c r="B42" s="43">
        <f>商品列表!C22</f>
        <v>0</v>
      </c>
      <c r="C42" s="46"/>
      <c r="D42" s="47"/>
    </row>
    <row r="43" ht="15" customHeight="1" spans="1:4">
      <c r="A43" s="36" t="str">
        <f>商品列表!D2</f>
        <v>碳酸</v>
      </c>
      <c r="B43" s="37">
        <f>商品列表!D3</f>
        <v>0</v>
      </c>
      <c r="C43" s="38"/>
      <c r="D43" s="39"/>
    </row>
    <row r="44" ht="15" customHeight="1" spans="1:4">
      <c r="A44" s="36"/>
      <c r="B44" s="37">
        <f>商品列表!D4</f>
        <v>0</v>
      </c>
      <c r="C44" s="38"/>
      <c r="D44" s="39"/>
    </row>
    <row r="45" ht="15" customHeight="1" spans="1:4">
      <c r="A45" s="36"/>
      <c r="B45" s="37">
        <f>商品列表!D5</f>
        <v>0</v>
      </c>
      <c r="C45" s="38"/>
      <c r="D45" s="39"/>
    </row>
    <row r="46" ht="15" customHeight="1" spans="1:4">
      <c r="A46" s="36"/>
      <c r="B46" s="37">
        <f>商品列表!D6</f>
        <v>0</v>
      </c>
      <c r="C46" s="38"/>
      <c r="D46" s="39"/>
    </row>
    <row r="47" ht="15" customHeight="1" spans="1:4">
      <c r="A47" s="36"/>
      <c r="B47" s="37">
        <f>商品列表!D7</f>
        <v>0</v>
      </c>
      <c r="C47" s="38"/>
      <c r="D47" s="39"/>
    </row>
    <row r="48" ht="15" customHeight="1" spans="1:4">
      <c r="A48" s="36"/>
      <c r="B48" s="37">
        <f>商品列表!D8</f>
        <v>0</v>
      </c>
      <c r="C48" s="38"/>
      <c r="D48" s="39"/>
    </row>
    <row r="49" ht="15" customHeight="1" spans="1:4">
      <c r="A49" s="36"/>
      <c r="B49" s="37">
        <f>商品列表!D9</f>
        <v>0</v>
      </c>
      <c r="C49" s="38"/>
      <c r="D49" s="39"/>
    </row>
    <row r="50" ht="15" customHeight="1" spans="1:4">
      <c r="A50" s="36"/>
      <c r="B50" s="37">
        <f>商品列表!D10</f>
        <v>0</v>
      </c>
      <c r="C50" s="40"/>
      <c r="D50" s="41"/>
    </row>
    <row r="51" ht="15" customHeight="1" spans="1:4">
      <c r="A51" s="36"/>
      <c r="B51" s="37">
        <f>商品列表!D11</f>
        <v>0</v>
      </c>
      <c r="C51" s="40"/>
      <c r="D51" s="41"/>
    </row>
    <row r="52" ht="15" customHeight="1" spans="1:4">
      <c r="A52" s="36"/>
      <c r="B52" s="37">
        <f>商品列表!D12</f>
        <v>0</v>
      </c>
      <c r="C52" s="40"/>
      <c r="D52" s="41"/>
    </row>
    <row r="53" ht="15" customHeight="1" spans="1:4">
      <c r="A53" s="36"/>
      <c r="B53" s="37">
        <f>商品列表!D13</f>
        <v>0</v>
      </c>
      <c r="C53" s="40"/>
      <c r="D53" s="41"/>
    </row>
    <row r="54" ht="15" customHeight="1" spans="1:4">
      <c r="A54" s="36"/>
      <c r="B54" s="37">
        <f>商品列表!D14</f>
        <v>0</v>
      </c>
      <c r="C54" s="40"/>
      <c r="D54" s="41"/>
    </row>
    <row r="55" ht="15" customHeight="1" spans="1:4">
      <c r="A55" s="36"/>
      <c r="B55" s="37">
        <f>商品列表!D15</f>
        <v>0</v>
      </c>
      <c r="C55" s="40"/>
      <c r="D55" s="41"/>
    </row>
    <row r="56" ht="15" customHeight="1" spans="1:4">
      <c r="A56" s="36"/>
      <c r="B56" s="37">
        <f>商品列表!D16</f>
        <v>0</v>
      </c>
      <c r="C56" s="40"/>
      <c r="D56" s="41"/>
    </row>
    <row r="57" ht="15" customHeight="1" spans="1:4">
      <c r="A57" s="36"/>
      <c r="B57" s="37">
        <f>商品列表!D17</f>
        <v>0</v>
      </c>
      <c r="C57" s="40"/>
      <c r="D57" s="41"/>
    </row>
    <row r="58" ht="15" customHeight="1" spans="1:4">
      <c r="A58" s="36"/>
      <c r="B58" s="37">
        <f>商品列表!D18</f>
        <v>0</v>
      </c>
      <c r="C58" s="40"/>
      <c r="D58" s="41"/>
    </row>
    <row r="59" ht="15" customHeight="1" spans="1:4">
      <c r="A59" s="36"/>
      <c r="B59" s="37">
        <f>商品列表!D19</f>
        <v>0</v>
      </c>
      <c r="C59" s="40"/>
      <c r="D59" s="41"/>
    </row>
    <row r="60" ht="15" customHeight="1" spans="1:4">
      <c r="A60" s="36"/>
      <c r="B60" s="37">
        <f>商品列表!D20</f>
        <v>0</v>
      </c>
      <c r="C60" s="40"/>
      <c r="D60" s="41"/>
    </row>
    <row r="61" ht="15" customHeight="1" spans="1:4">
      <c r="A61" s="36"/>
      <c r="B61" s="37">
        <f>商品列表!D21</f>
        <v>0</v>
      </c>
      <c r="C61" s="40"/>
      <c r="D61" s="41"/>
    </row>
    <row r="62" ht="15" customHeight="1" spans="1:4">
      <c r="A62" s="36"/>
      <c r="B62" s="37">
        <f>商品列表!D22</f>
        <v>0</v>
      </c>
      <c r="C62" s="40"/>
      <c r="D62" s="41"/>
    </row>
    <row r="63" ht="15" customHeight="1" spans="1:4">
      <c r="A63" s="42" t="str">
        <f>商品列表!E2</f>
        <v>功能饮料</v>
      </c>
      <c r="B63" s="48">
        <f>商品列表!E3</f>
        <v>0</v>
      </c>
      <c r="C63" s="44"/>
      <c r="D63" s="45"/>
    </row>
    <row r="64" ht="15" customHeight="1" spans="1:4">
      <c r="A64" s="42"/>
      <c r="B64" s="48">
        <f>商品列表!E4</f>
        <v>0</v>
      </c>
      <c r="C64" s="44"/>
      <c r="D64" s="45"/>
    </row>
    <row r="65" ht="15" customHeight="1" spans="1:4">
      <c r="A65" s="42"/>
      <c r="B65" s="48">
        <f>商品列表!E5</f>
        <v>0</v>
      </c>
      <c r="C65" s="44"/>
      <c r="D65" s="45"/>
    </row>
    <row r="66" ht="15" customHeight="1" spans="1:4">
      <c r="A66" s="42"/>
      <c r="B66" s="48">
        <f>商品列表!E6</f>
        <v>0</v>
      </c>
      <c r="C66" s="44"/>
      <c r="D66" s="45"/>
    </row>
    <row r="67" ht="15" customHeight="1" spans="1:4">
      <c r="A67" s="42"/>
      <c r="B67" s="48">
        <f>商品列表!E7</f>
        <v>0</v>
      </c>
      <c r="C67" s="44"/>
      <c r="D67" s="45"/>
    </row>
    <row r="68" ht="15" customHeight="1" spans="1:4">
      <c r="A68" s="42"/>
      <c r="B68" s="48">
        <f>商品列表!E8</f>
        <v>0</v>
      </c>
      <c r="C68" s="44"/>
      <c r="D68" s="45"/>
    </row>
    <row r="69" ht="15" customHeight="1" spans="1:4">
      <c r="A69" s="42"/>
      <c r="B69" s="48">
        <f>商品列表!E9</f>
        <v>0</v>
      </c>
      <c r="C69" s="44"/>
      <c r="D69" s="45"/>
    </row>
    <row r="70" ht="15" customHeight="1" spans="1:4">
      <c r="A70" s="42"/>
      <c r="B70" s="48">
        <f>商品列表!E10</f>
        <v>0</v>
      </c>
      <c r="C70" s="46"/>
      <c r="D70" s="47"/>
    </row>
    <row r="71" ht="15" customHeight="1" spans="1:4">
      <c r="A71" s="42"/>
      <c r="B71" s="48">
        <f>商品列表!E11</f>
        <v>0</v>
      </c>
      <c r="C71" s="46"/>
      <c r="D71" s="47"/>
    </row>
    <row r="72" ht="15" customHeight="1" spans="1:4">
      <c r="A72" s="42"/>
      <c r="B72" s="48">
        <f>商品列表!E12</f>
        <v>0</v>
      </c>
      <c r="C72" s="46"/>
      <c r="D72" s="47"/>
    </row>
    <row r="73" ht="15" customHeight="1" spans="1:4">
      <c r="A73" s="42"/>
      <c r="B73" s="48">
        <f>商品列表!E13</f>
        <v>0</v>
      </c>
      <c r="C73" s="46"/>
      <c r="D73" s="47"/>
    </row>
    <row r="74" ht="15" customHeight="1" spans="1:4">
      <c r="A74" s="42"/>
      <c r="B74" s="48">
        <f>商品列表!E14</f>
        <v>0</v>
      </c>
      <c r="C74" s="46"/>
      <c r="D74" s="47"/>
    </row>
    <row r="75" ht="15" customHeight="1" spans="1:4">
      <c r="A75" s="42"/>
      <c r="B75" s="48">
        <f>商品列表!E15</f>
        <v>0</v>
      </c>
      <c r="C75" s="46"/>
      <c r="D75" s="47"/>
    </row>
    <row r="76" ht="15" customHeight="1" spans="1:4">
      <c r="A76" s="42"/>
      <c r="B76" s="48">
        <f>商品列表!E16</f>
        <v>0</v>
      </c>
      <c r="C76" s="46"/>
      <c r="D76" s="47"/>
    </row>
    <row r="77" ht="15" customHeight="1" spans="1:4">
      <c r="A77" s="42"/>
      <c r="B77" s="48">
        <f>商品列表!E17</f>
        <v>0</v>
      </c>
      <c r="C77" s="46"/>
      <c r="D77" s="47"/>
    </row>
    <row r="78" ht="15" customHeight="1" spans="1:4">
      <c r="A78" s="42"/>
      <c r="B78" s="48">
        <f>商品列表!E18</f>
        <v>0</v>
      </c>
      <c r="C78" s="46"/>
      <c r="D78" s="47"/>
    </row>
    <row r="79" ht="15" customHeight="1" spans="1:4">
      <c r="A79" s="42"/>
      <c r="B79" s="48">
        <f>商品列表!E19</f>
        <v>0</v>
      </c>
      <c r="C79" s="46"/>
      <c r="D79" s="47"/>
    </row>
    <row r="80" ht="15" customHeight="1" spans="1:4">
      <c r="A80" s="42"/>
      <c r="B80" s="48">
        <f>商品列表!E20</f>
        <v>0</v>
      </c>
      <c r="C80" s="46"/>
      <c r="D80" s="47"/>
    </row>
    <row r="81" ht="15" customHeight="1" spans="1:4">
      <c r="A81" s="42"/>
      <c r="B81" s="48">
        <f>商品列表!E21</f>
        <v>0</v>
      </c>
      <c r="C81" s="46"/>
      <c r="D81" s="47"/>
    </row>
    <row r="82" ht="15" customHeight="1" spans="1:4">
      <c r="A82" s="42"/>
      <c r="B82" s="48">
        <f>商品列表!E22</f>
        <v>0</v>
      </c>
      <c r="C82" s="46"/>
      <c r="D82" s="47"/>
    </row>
    <row r="83" ht="15" customHeight="1" spans="1:4">
      <c r="A83" s="36" t="str">
        <f>商品列表!F2</f>
        <v>糕点</v>
      </c>
      <c r="B83" s="37">
        <f>商品列表!F3</f>
        <v>0</v>
      </c>
      <c r="C83" s="38"/>
      <c r="D83" s="39"/>
    </row>
    <row r="84" ht="15" customHeight="1" spans="1:4">
      <c r="A84" s="36"/>
      <c r="B84" s="37">
        <f>商品列表!F4</f>
        <v>0</v>
      </c>
      <c r="C84" s="38"/>
      <c r="D84" s="39"/>
    </row>
    <row r="85" ht="15" customHeight="1" spans="1:4">
      <c r="A85" s="36"/>
      <c r="B85" s="37">
        <f>商品列表!F5</f>
        <v>0</v>
      </c>
      <c r="C85" s="38"/>
      <c r="D85" s="39"/>
    </row>
    <row r="86" ht="15" customHeight="1" spans="1:4">
      <c r="A86" s="36"/>
      <c r="B86" s="37">
        <f>商品列表!F6</f>
        <v>0</v>
      </c>
      <c r="C86" s="38"/>
      <c r="D86" s="39"/>
    </row>
    <row r="87" ht="15" customHeight="1" spans="1:4">
      <c r="A87" s="36"/>
      <c r="B87" s="37">
        <f>商品列表!F7</f>
        <v>0</v>
      </c>
      <c r="C87" s="38"/>
      <c r="D87" s="39"/>
    </row>
    <row r="88" ht="15" customHeight="1" spans="1:4">
      <c r="A88" s="36"/>
      <c r="B88" s="37">
        <f>商品列表!F8</f>
        <v>0</v>
      </c>
      <c r="C88" s="38"/>
      <c r="D88" s="39"/>
    </row>
    <row r="89" ht="15" customHeight="1" spans="1:4">
      <c r="A89" s="36"/>
      <c r="B89" s="37">
        <f>商品列表!F9</f>
        <v>0</v>
      </c>
      <c r="C89" s="38"/>
      <c r="D89" s="39"/>
    </row>
    <row r="90" ht="15" customHeight="1" spans="1:4">
      <c r="A90" s="36"/>
      <c r="B90" s="37">
        <f>商品列表!F10</f>
        <v>0</v>
      </c>
      <c r="C90" s="40"/>
      <c r="D90" s="41"/>
    </row>
    <row r="91" ht="15" customHeight="1" spans="1:4">
      <c r="A91" s="36"/>
      <c r="B91" s="37">
        <f>商品列表!F11</f>
        <v>0</v>
      </c>
      <c r="C91" s="40"/>
      <c r="D91" s="41"/>
    </row>
    <row r="92" ht="15" customHeight="1" spans="1:4">
      <c r="A92" s="36"/>
      <c r="B92" s="37">
        <f>商品列表!F12</f>
        <v>0</v>
      </c>
      <c r="C92" s="40"/>
      <c r="D92" s="41"/>
    </row>
    <row r="93" ht="15" customHeight="1" spans="1:4">
      <c r="A93" s="36"/>
      <c r="B93" s="37">
        <f>商品列表!F13</f>
        <v>0</v>
      </c>
      <c r="C93" s="40"/>
      <c r="D93" s="41"/>
    </row>
    <row r="94" ht="15" customHeight="1" spans="1:4">
      <c r="A94" s="36"/>
      <c r="B94" s="37">
        <f>商品列表!F14</f>
        <v>0</v>
      </c>
      <c r="C94" s="40"/>
      <c r="D94" s="41"/>
    </row>
    <row r="95" ht="15" customHeight="1" spans="1:4">
      <c r="A95" s="36"/>
      <c r="B95" s="37">
        <f>商品列表!F15</f>
        <v>0</v>
      </c>
      <c r="C95" s="40"/>
      <c r="D95" s="41"/>
    </row>
    <row r="96" ht="15" customHeight="1" spans="1:4">
      <c r="A96" s="36"/>
      <c r="B96" s="37">
        <f>商品列表!F16</f>
        <v>0</v>
      </c>
      <c r="C96" s="40"/>
      <c r="D96" s="41"/>
    </row>
    <row r="97" ht="15" customHeight="1" spans="1:4">
      <c r="A97" s="36"/>
      <c r="B97" s="37">
        <f>商品列表!F17</f>
        <v>0</v>
      </c>
      <c r="C97" s="40"/>
      <c r="D97" s="41"/>
    </row>
    <row r="98" ht="15" customHeight="1" spans="1:4">
      <c r="A98" s="36"/>
      <c r="B98" s="37">
        <f>商品列表!F18</f>
        <v>0</v>
      </c>
      <c r="C98" s="40"/>
      <c r="D98" s="41"/>
    </row>
    <row r="99" ht="15" customHeight="1" spans="1:4">
      <c r="A99" s="36"/>
      <c r="B99" s="37">
        <f>商品列表!F19</f>
        <v>0</v>
      </c>
      <c r="C99" s="40"/>
      <c r="D99" s="41"/>
    </row>
    <row r="100" ht="15" customHeight="1" spans="1:4">
      <c r="A100" s="36"/>
      <c r="B100" s="37">
        <f>商品列表!F20</f>
        <v>0</v>
      </c>
      <c r="C100" s="40"/>
      <c r="D100" s="41"/>
    </row>
    <row r="101" ht="15" customHeight="1" spans="1:4">
      <c r="A101" s="36"/>
      <c r="B101" s="37">
        <f>商品列表!F21</f>
        <v>0</v>
      </c>
      <c r="C101" s="40"/>
      <c r="D101" s="41"/>
    </row>
    <row r="102" ht="15" customHeight="1" spans="1:4">
      <c r="A102" s="36"/>
      <c r="B102" s="37">
        <f>商品列表!F22</f>
        <v>0</v>
      </c>
      <c r="C102" s="40"/>
      <c r="D102" s="41"/>
    </row>
    <row r="103" ht="15" customHeight="1" spans="1:4">
      <c r="A103" s="42" t="str">
        <f>商品列表!G2</f>
        <v>饼干</v>
      </c>
      <c r="B103" s="43">
        <f>商品列表!G3</f>
        <v>0</v>
      </c>
      <c r="C103" s="44"/>
      <c r="D103" s="45"/>
    </row>
    <row r="104" ht="15" customHeight="1" spans="1:4">
      <c r="A104" s="42"/>
      <c r="B104" s="43">
        <f>商品列表!G4</f>
        <v>0</v>
      </c>
      <c r="C104" s="44"/>
      <c r="D104" s="45"/>
    </row>
    <row r="105" ht="15" customHeight="1" spans="1:4">
      <c r="A105" s="42"/>
      <c r="B105" s="43">
        <f>商品列表!G5</f>
        <v>0</v>
      </c>
      <c r="C105" s="44"/>
      <c r="D105" s="45"/>
    </row>
    <row r="106" ht="15" customHeight="1" spans="1:4">
      <c r="A106" s="42"/>
      <c r="B106" s="43">
        <f>商品列表!G6</f>
        <v>0</v>
      </c>
      <c r="C106" s="44"/>
      <c r="D106" s="45"/>
    </row>
    <row r="107" ht="15" customHeight="1" spans="1:4">
      <c r="A107" s="42"/>
      <c r="B107" s="43">
        <f>商品列表!G7</f>
        <v>0</v>
      </c>
      <c r="C107" s="44"/>
      <c r="D107" s="45"/>
    </row>
    <row r="108" ht="15" customHeight="1" spans="1:4">
      <c r="A108" s="42"/>
      <c r="B108" s="43">
        <f>商品列表!G8</f>
        <v>0</v>
      </c>
      <c r="C108" s="44"/>
      <c r="D108" s="45"/>
    </row>
    <row r="109" ht="15" customHeight="1" spans="1:4">
      <c r="A109" s="42"/>
      <c r="B109" s="43">
        <f>商品列表!G9</f>
        <v>0</v>
      </c>
      <c r="C109" s="44"/>
      <c r="D109" s="45"/>
    </row>
    <row r="110" ht="15" customHeight="1" spans="1:4">
      <c r="A110" s="42"/>
      <c r="B110" s="43">
        <f>商品列表!G10</f>
        <v>0</v>
      </c>
      <c r="C110" s="46"/>
      <c r="D110" s="47"/>
    </row>
    <row r="111" ht="15" customHeight="1" spans="1:4">
      <c r="A111" s="42"/>
      <c r="B111" s="43">
        <f>商品列表!G11</f>
        <v>0</v>
      </c>
      <c r="C111" s="46"/>
      <c r="D111" s="47"/>
    </row>
    <row r="112" ht="15" customHeight="1" spans="1:4">
      <c r="A112" s="42"/>
      <c r="B112" s="43">
        <f>商品列表!G12</f>
        <v>0</v>
      </c>
      <c r="C112" s="46"/>
      <c r="D112" s="47"/>
    </row>
    <row r="113" ht="15" customHeight="1" spans="1:4">
      <c r="A113" s="42"/>
      <c r="B113" s="43">
        <f>商品列表!G13</f>
        <v>0</v>
      </c>
      <c r="C113" s="46"/>
      <c r="D113" s="47"/>
    </row>
    <row r="114" ht="15" customHeight="1" spans="1:4">
      <c r="A114" s="42"/>
      <c r="B114" s="43">
        <f>商品列表!G14</f>
        <v>0</v>
      </c>
      <c r="C114" s="46"/>
      <c r="D114" s="47"/>
    </row>
    <row r="115" ht="15" customHeight="1" spans="1:4">
      <c r="A115" s="42"/>
      <c r="B115" s="43">
        <f>商品列表!G15</f>
        <v>0</v>
      </c>
      <c r="C115" s="46"/>
      <c r="D115" s="47"/>
    </row>
    <row r="116" ht="15" customHeight="1" spans="1:4">
      <c r="A116" s="42"/>
      <c r="B116" s="43">
        <f>商品列表!G16</f>
        <v>0</v>
      </c>
      <c r="C116" s="46"/>
      <c r="D116" s="47"/>
    </row>
    <row r="117" ht="15" customHeight="1" spans="1:4">
      <c r="A117" s="42"/>
      <c r="B117" s="43">
        <f>商品列表!G17</f>
        <v>0</v>
      </c>
      <c r="C117" s="46"/>
      <c r="D117" s="47"/>
    </row>
    <row r="118" ht="15" customHeight="1" spans="1:4">
      <c r="A118" s="42"/>
      <c r="B118" s="43">
        <f>商品列表!G18</f>
        <v>0</v>
      </c>
      <c r="C118" s="46"/>
      <c r="D118" s="47"/>
    </row>
    <row r="119" ht="15" customHeight="1" spans="1:4">
      <c r="A119" s="42"/>
      <c r="B119" s="43">
        <f>商品列表!G19</f>
        <v>0</v>
      </c>
      <c r="C119" s="46"/>
      <c r="D119" s="47"/>
    </row>
    <row r="120" ht="15" customHeight="1" spans="1:4">
      <c r="A120" s="42"/>
      <c r="B120" s="43">
        <f>商品列表!G20</f>
        <v>0</v>
      </c>
      <c r="C120" s="46"/>
      <c r="D120" s="47"/>
    </row>
    <row r="121" ht="15" customHeight="1" spans="1:4">
      <c r="A121" s="42"/>
      <c r="B121" s="43">
        <f>商品列表!G21</f>
        <v>0</v>
      </c>
      <c r="C121" s="46"/>
      <c r="D121" s="47"/>
    </row>
    <row r="122" ht="15" customHeight="1" spans="1:4">
      <c r="A122" s="42"/>
      <c r="B122" s="43">
        <f>商品列表!G22</f>
        <v>0</v>
      </c>
      <c r="C122" s="46"/>
      <c r="D122" s="47"/>
    </row>
    <row r="123" ht="15" customHeight="1" spans="1:4">
      <c r="A123" s="36" t="str">
        <f>商品列表!H2</f>
        <v>坚果</v>
      </c>
      <c r="B123" s="37">
        <f>商品列表!H3</f>
        <v>0</v>
      </c>
      <c r="C123" s="38"/>
      <c r="D123" s="39"/>
    </row>
    <row r="124" ht="15" customHeight="1" spans="1:4">
      <c r="A124" s="36"/>
      <c r="B124" s="37">
        <f>商品列表!H4</f>
        <v>0</v>
      </c>
      <c r="C124" s="38"/>
      <c r="D124" s="39"/>
    </row>
    <row r="125" ht="15" customHeight="1" spans="1:4">
      <c r="A125" s="36"/>
      <c r="B125" s="37">
        <f>商品列表!H5</f>
        <v>0</v>
      </c>
      <c r="C125" s="38"/>
      <c r="D125" s="39"/>
    </row>
    <row r="126" ht="15" customHeight="1" spans="1:4">
      <c r="A126" s="36"/>
      <c r="B126" s="37">
        <f>商品列表!H6</f>
        <v>0</v>
      </c>
      <c r="C126" s="38"/>
      <c r="D126" s="39"/>
    </row>
    <row r="127" ht="15" customHeight="1" spans="1:4">
      <c r="A127" s="36"/>
      <c r="B127" s="37">
        <f>商品列表!H7</f>
        <v>0</v>
      </c>
      <c r="C127" s="38"/>
      <c r="D127" s="39"/>
    </row>
    <row r="128" ht="15" customHeight="1" spans="1:4">
      <c r="A128" s="36"/>
      <c r="B128" s="37">
        <f>商品列表!H8</f>
        <v>0</v>
      </c>
      <c r="C128" s="38"/>
      <c r="D128" s="39"/>
    </row>
    <row r="129" ht="15" customHeight="1" spans="1:4">
      <c r="A129" s="36"/>
      <c r="B129" s="37">
        <f>商品列表!H9</f>
        <v>0</v>
      </c>
      <c r="C129" s="38"/>
      <c r="D129" s="39"/>
    </row>
    <row r="130" ht="15" customHeight="1" spans="1:4">
      <c r="A130" s="36"/>
      <c r="B130" s="37">
        <f>商品列表!H10</f>
        <v>0</v>
      </c>
      <c r="C130" s="40"/>
      <c r="D130" s="41"/>
    </row>
    <row r="131" ht="15" customHeight="1" spans="1:4">
      <c r="A131" s="36"/>
      <c r="B131" s="37">
        <f>商品列表!H11</f>
        <v>0</v>
      </c>
      <c r="C131" s="40"/>
      <c r="D131" s="41"/>
    </row>
    <row r="132" ht="15" customHeight="1" spans="1:4">
      <c r="A132" s="36"/>
      <c r="B132" s="37">
        <f>商品列表!H12</f>
        <v>0</v>
      </c>
      <c r="C132" s="40"/>
      <c r="D132" s="41"/>
    </row>
    <row r="133" ht="15" customHeight="1" spans="1:4">
      <c r="A133" s="36"/>
      <c r="B133" s="37">
        <f>商品列表!H13</f>
        <v>0</v>
      </c>
      <c r="C133" s="40"/>
      <c r="D133" s="41"/>
    </row>
    <row r="134" ht="15" customHeight="1" spans="1:4">
      <c r="A134" s="36"/>
      <c r="B134" s="37">
        <f>商品列表!H14</f>
        <v>0</v>
      </c>
      <c r="C134" s="40"/>
      <c r="D134" s="41"/>
    </row>
    <row r="135" ht="15" customHeight="1" spans="1:4">
      <c r="A135" s="36"/>
      <c r="B135" s="37">
        <f>商品列表!H15</f>
        <v>0</v>
      </c>
      <c r="C135" s="40"/>
      <c r="D135" s="41"/>
    </row>
    <row r="136" ht="15" customHeight="1" spans="1:4">
      <c r="A136" s="36"/>
      <c r="B136" s="37">
        <f>商品列表!H16</f>
        <v>0</v>
      </c>
      <c r="C136" s="40"/>
      <c r="D136" s="41"/>
    </row>
    <row r="137" ht="15" customHeight="1" spans="1:4">
      <c r="A137" s="36"/>
      <c r="B137" s="37">
        <f>商品列表!H17</f>
        <v>0</v>
      </c>
      <c r="C137" s="40"/>
      <c r="D137" s="41"/>
    </row>
    <row r="138" ht="15" customHeight="1" spans="1:4">
      <c r="A138" s="36"/>
      <c r="B138" s="37">
        <f>商品列表!H18</f>
        <v>0</v>
      </c>
      <c r="C138" s="40"/>
      <c r="D138" s="41"/>
    </row>
    <row r="139" ht="15" customHeight="1" spans="1:4">
      <c r="A139" s="36"/>
      <c r="B139" s="37">
        <f>商品列表!H19</f>
        <v>0</v>
      </c>
      <c r="C139" s="40"/>
      <c r="D139" s="41"/>
    </row>
    <row r="140" ht="15" customHeight="1" spans="1:4">
      <c r="A140" s="36"/>
      <c r="B140" s="37">
        <f>商品列表!H20</f>
        <v>0</v>
      </c>
      <c r="C140" s="40"/>
      <c r="D140" s="41"/>
    </row>
    <row r="141" ht="15" customHeight="1" spans="1:4">
      <c r="A141" s="36"/>
      <c r="B141" s="37">
        <f>商品列表!H21</f>
        <v>0</v>
      </c>
      <c r="C141" s="40"/>
      <c r="D141" s="41"/>
    </row>
    <row r="142" ht="15" customHeight="1" spans="1:4">
      <c r="A142" s="36"/>
      <c r="B142" s="37">
        <f>商品列表!H22</f>
        <v>0</v>
      </c>
      <c r="C142" s="40"/>
      <c r="D142" s="41"/>
    </row>
    <row r="143" ht="15" customHeight="1" spans="1:4">
      <c r="A143" s="42" t="str">
        <f>商品列表!I2</f>
        <v>膨化食品</v>
      </c>
      <c r="B143" s="43">
        <f>商品列表!I3</f>
        <v>0</v>
      </c>
      <c r="C143" s="44"/>
      <c r="D143" s="45"/>
    </row>
    <row r="144" ht="15" customHeight="1" spans="1:4">
      <c r="A144" s="42"/>
      <c r="B144" s="43">
        <f>商品列表!I4</f>
        <v>0</v>
      </c>
      <c r="C144" s="44"/>
      <c r="D144" s="45"/>
    </row>
    <row r="145" ht="15" customHeight="1" spans="1:4">
      <c r="A145" s="42"/>
      <c r="B145" s="43">
        <f>商品列表!I5</f>
        <v>0</v>
      </c>
      <c r="C145" s="44"/>
      <c r="D145" s="45"/>
    </row>
    <row r="146" ht="15" customHeight="1" spans="1:4">
      <c r="A146" s="42"/>
      <c r="B146" s="43">
        <f>商品列表!I6</f>
        <v>0</v>
      </c>
      <c r="C146" s="44"/>
      <c r="D146" s="45"/>
    </row>
    <row r="147" ht="15" customHeight="1" spans="1:4">
      <c r="A147" s="42"/>
      <c r="B147" s="43">
        <f>商品列表!I7</f>
        <v>0</v>
      </c>
      <c r="C147" s="44"/>
      <c r="D147" s="45"/>
    </row>
    <row r="148" ht="15" customHeight="1" spans="1:4">
      <c r="A148" s="42"/>
      <c r="B148" s="43">
        <f>商品列表!I8</f>
        <v>0</v>
      </c>
      <c r="C148" s="44"/>
      <c r="D148" s="45"/>
    </row>
    <row r="149" ht="15" customHeight="1" spans="1:4">
      <c r="A149" s="42"/>
      <c r="B149" s="43">
        <f>商品列表!I9</f>
        <v>0</v>
      </c>
      <c r="C149" s="44"/>
      <c r="D149" s="45"/>
    </row>
    <row r="150" ht="15" customHeight="1" spans="1:4">
      <c r="A150" s="42"/>
      <c r="B150" s="43">
        <f>商品列表!I10</f>
        <v>0</v>
      </c>
      <c r="C150" s="46"/>
      <c r="D150" s="47"/>
    </row>
    <row r="151" ht="15" customHeight="1" spans="1:4">
      <c r="A151" s="42"/>
      <c r="B151" s="43">
        <f>商品列表!I11</f>
        <v>0</v>
      </c>
      <c r="C151" s="46"/>
      <c r="D151" s="47"/>
    </row>
    <row r="152" ht="15" customHeight="1" spans="1:4">
      <c r="A152" s="42"/>
      <c r="B152" s="43">
        <f>商品列表!I12</f>
        <v>0</v>
      </c>
      <c r="C152" s="46"/>
      <c r="D152" s="47"/>
    </row>
    <row r="153" ht="15" customHeight="1" spans="1:4">
      <c r="A153" s="42"/>
      <c r="B153" s="43">
        <f>商品列表!I13</f>
        <v>0</v>
      </c>
      <c r="C153" s="46"/>
      <c r="D153" s="47"/>
    </row>
    <row r="154" ht="15" customHeight="1" spans="1:4">
      <c r="A154" s="42"/>
      <c r="B154" s="43">
        <f>商品列表!I14</f>
        <v>0</v>
      </c>
      <c r="C154" s="46"/>
      <c r="D154" s="47"/>
    </row>
    <row r="155" ht="15" customHeight="1" spans="1:4">
      <c r="A155" s="42"/>
      <c r="B155" s="43">
        <f>商品列表!I15</f>
        <v>0</v>
      </c>
      <c r="C155" s="46"/>
      <c r="D155" s="47"/>
    </row>
    <row r="156" ht="15" customHeight="1" spans="1:4">
      <c r="A156" s="42"/>
      <c r="B156" s="43">
        <f>商品列表!I16</f>
        <v>0</v>
      </c>
      <c r="C156" s="46"/>
      <c r="D156" s="47"/>
    </row>
    <row r="157" ht="15" customHeight="1" spans="1:4">
      <c r="A157" s="42"/>
      <c r="B157" s="43">
        <f>商品列表!I17</f>
        <v>0</v>
      </c>
      <c r="C157" s="46"/>
      <c r="D157" s="47"/>
    </row>
    <row r="158" ht="15" customHeight="1" spans="1:4">
      <c r="A158" s="42"/>
      <c r="B158" s="43">
        <f>商品列表!I18</f>
        <v>0</v>
      </c>
      <c r="C158" s="46"/>
      <c r="D158" s="47"/>
    </row>
    <row r="159" ht="15" customHeight="1" spans="1:4">
      <c r="A159" s="42"/>
      <c r="B159" s="43">
        <f>商品列表!I19</f>
        <v>0</v>
      </c>
      <c r="C159" s="46"/>
      <c r="D159" s="47"/>
    </row>
    <row r="160" ht="15" customHeight="1" spans="1:4">
      <c r="A160" s="42"/>
      <c r="B160" s="43">
        <f>商品列表!I20</f>
        <v>0</v>
      </c>
      <c r="C160" s="46"/>
      <c r="D160" s="47"/>
    </row>
    <row r="161" ht="15" customHeight="1" spans="1:4">
      <c r="A161" s="42"/>
      <c r="B161" s="43">
        <f>商品列表!I21</f>
        <v>0</v>
      </c>
      <c r="C161" s="46"/>
      <c r="D161" s="47"/>
    </row>
    <row r="162" ht="15" customHeight="1" spans="1:4">
      <c r="A162" s="42"/>
      <c r="B162" s="43">
        <f>商品列表!I22</f>
        <v>0</v>
      </c>
      <c r="C162" s="46"/>
      <c r="D162" s="47"/>
    </row>
    <row r="163" ht="15" customHeight="1" spans="1:4">
      <c r="A163" s="36" t="str">
        <f>商品列表!J2</f>
        <v>方便面</v>
      </c>
      <c r="B163" s="37">
        <f>商品列表!J3</f>
        <v>0</v>
      </c>
      <c r="C163" s="38"/>
      <c r="D163" s="39"/>
    </row>
    <row r="164" ht="15" customHeight="1" spans="1:4">
      <c r="A164" s="36"/>
      <c r="B164" s="37">
        <f>商品列表!J4</f>
        <v>0</v>
      </c>
      <c r="C164" s="38"/>
      <c r="D164" s="39"/>
    </row>
    <row r="165" ht="15" customHeight="1" spans="1:4">
      <c r="A165" s="36"/>
      <c r="B165" s="37">
        <f>商品列表!J5</f>
        <v>0</v>
      </c>
      <c r="C165" s="38"/>
      <c r="D165" s="39"/>
    </row>
    <row r="166" ht="15" customHeight="1" spans="1:4">
      <c r="A166" s="36"/>
      <c r="B166" s="37">
        <f>商品列表!J6</f>
        <v>0</v>
      </c>
      <c r="C166" s="38"/>
      <c r="D166" s="39"/>
    </row>
    <row r="167" ht="15" customHeight="1" spans="1:4">
      <c r="A167" s="36"/>
      <c r="B167" s="37">
        <f>商品列表!J7</f>
        <v>0</v>
      </c>
      <c r="C167" s="38"/>
      <c r="D167" s="39"/>
    </row>
    <row r="168" ht="15" customHeight="1" spans="1:4">
      <c r="A168" s="36"/>
      <c r="B168" s="37">
        <f>商品列表!J8</f>
        <v>0</v>
      </c>
      <c r="C168" s="38"/>
      <c r="D168" s="39"/>
    </row>
    <row r="169" ht="15" customHeight="1" spans="1:4">
      <c r="A169" s="36"/>
      <c r="B169" s="37">
        <f>商品列表!J9</f>
        <v>0</v>
      </c>
      <c r="C169" s="38"/>
      <c r="D169" s="39"/>
    </row>
    <row r="170" ht="15" customHeight="1" spans="1:4">
      <c r="A170" s="36"/>
      <c r="B170" s="37">
        <f>商品列表!J10</f>
        <v>0</v>
      </c>
      <c r="C170" s="40"/>
      <c r="D170" s="41"/>
    </row>
    <row r="171" ht="15" customHeight="1" spans="1:4">
      <c r="A171" s="36"/>
      <c r="B171" s="37">
        <f>商品列表!J11</f>
        <v>0</v>
      </c>
      <c r="C171" s="40"/>
      <c r="D171" s="41"/>
    </row>
    <row r="172" ht="15" customHeight="1" spans="1:4">
      <c r="A172" s="36"/>
      <c r="B172" s="37">
        <f>商品列表!J12</f>
        <v>0</v>
      </c>
      <c r="C172" s="40"/>
      <c r="D172" s="41"/>
    </row>
    <row r="173" ht="15" customHeight="1" spans="1:4">
      <c r="A173" s="36"/>
      <c r="B173" s="37">
        <f>商品列表!J13</f>
        <v>0</v>
      </c>
      <c r="C173" s="40"/>
      <c r="D173" s="41"/>
    </row>
    <row r="174" ht="15" customHeight="1" spans="1:4">
      <c r="A174" s="36"/>
      <c r="B174" s="37">
        <f>商品列表!J14</f>
        <v>0</v>
      </c>
      <c r="C174" s="40"/>
      <c r="D174" s="41"/>
    </row>
    <row r="175" ht="15" customHeight="1" spans="1:4">
      <c r="A175" s="36"/>
      <c r="B175" s="37">
        <f>商品列表!J15</f>
        <v>0</v>
      </c>
      <c r="C175" s="40"/>
      <c r="D175" s="41"/>
    </row>
    <row r="176" ht="15" customHeight="1" spans="1:4">
      <c r="A176" s="36"/>
      <c r="B176" s="37">
        <f>商品列表!J16</f>
        <v>0</v>
      </c>
      <c r="C176" s="40"/>
      <c r="D176" s="41"/>
    </row>
    <row r="177" ht="15" customHeight="1" spans="1:4">
      <c r="A177" s="36"/>
      <c r="B177" s="37">
        <f>商品列表!J17</f>
        <v>0</v>
      </c>
      <c r="C177" s="40"/>
      <c r="D177" s="41"/>
    </row>
    <row r="178" ht="15" customHeight="1" spans="1:4">
      <c r="A178" s="36"/>
      <c r="B178" s="37">
        <f>商品列表!J18</f>
        <v>0</v>
      </c>
      <c r="C178" s="40"/>
      <c r="D178" s="41"/>
    </row>
    <row r="179" ht="15" customHeight="1" spans="1:4">
      <c r="A179" s="36"/>
      <c r="B179" s="37">
        <f>商品列表!J19</f>
        <v>0</v>
      </c>
      <c r="C179" s="40"/>
      <c r="D179" s="41"/>
    </row>
    <row r="180" ht="15" customHeight="1" spans="1:4">
      <c r="A180" s="36"/>
      <c r="B180" s="37">
        <f>商品列表!J20</f>
        <v>0</v>
      </c>
      <c r="C180" s="40"/>
      <c r="D180" s="41"/>
    </row>
    <row r="181" ht="15" customHeight="1" spans="1:4">
      <c r="A181" s="36"/>
      <c r="B181" s="37">
        <f>商品列表!J21</f>
        <v>0</v>
      </c>
      <c r="C181" s="40"/>
      <c r="D181" s="41"/>
    </row>
    <row r="182" ht="15" customHeight="1" spans="1:4">
      <c r="A182" s="36"/>
      <c r="B182" s="37">
        <f>商品列表!J22</f>
        <v>0</v>
      </c>
      <c r="C182" s="40"/>
      <c r="D182" s="41"/>
    </row>
    <row r="183" ht="15" customHeight="1" spans="1:4">
      <c r="A183" s="42" t="str">
        <f>商品列表!K2</f>
        <v>糖果</v>
      </c>
      <c r="B183" s="43">
        <f>商品列表!K3</f>
        <v>0</v>
      </c>
      <c r="C183" s="44"/>
      <c r="D183" s="45"/>
    </row>
    <row r="184" ht="15" customHeight="1" spans="1:4">
      <c r="A184" s="42"/>
      <c r="B184" s="43">
        <f>商品列表!K4</f>
        <v>0</v>
      </c>
      <c r="C184" s="44"/>
      <c r="D184" s="45"/>
    </row>
    <row r="185" ht="15" customHeight="1" spans="1:4">
      <c r="A185" s="42"/>
      <c r="B185" s="43">
        <f>商品列表!K5</f>
        <v>0</v>
      </c>
      <c r="C185" s="44"/>
      <c r="D185" s="45"/>
    </row>
    <row r="186" ht="15" customHeight="1" spans="1:4">
      <c r="A186" s="42"/>
      <c r="B186" s="43">
        <f>商品列表!K6</f>
        <v>0</v>
      </c>
      <c r="C186" s="44"/>
      <c r="D186" s="45"/>
    </row>
    <row r="187" ht="15" customHeight="1" spans="1:4">
      <c r="A187" s="42"/>
      <c r="B187" s="43">
        <f>商品列表!K7</f>
        <v>0</v>
      </c>
      <c r="C187" s="44"/>
      <c r="D187" s="45"/>
    </row>
    <row r="188" ht="15" customHeight="1" spans="1:4">
      <c r="A188" s="42"/>
      <c r="B188" s="43">
        <f>商品列表!K8</f>
        <v>0</v>
      </c>
      <c r="C188" s="44"/>
      <c r="D188" s="45"/>
    </row>
    <row r="189" ht="15" customHeight="1" spans="1:4">
      <c r="A189" s="42"/>
      <c r="B189" s="43">
        <f>商品列表!K9</f>
        <v>0</v>
      </c>
      <c r="C189" s="44"/>
      <c r="D189" s="45"/>
    </row>
    <row r="190" ht="15" customHeight="1" spans="1:4">
      <c r="A190" s="42"/>
      <c r="B190" s="43">
        <f>商品列表!K10</f>
        <v>0</v>
      </c>
      <c r="C190" s="46"/>
      <c r="D190" s="47"/>
    </row>
    <row r="191" ht="15" customHeight="1" spans="1:4">
      <c r="A191" s="42"/>
      <c r="B191" s="43">
        <f>商品列表!K11</f>
        <v>0</v>
      </c>
      <c r="C191" s="46"/>
      <c r="D191" s="47"/>
    </row>
    <row r="192" ht="15" customHeight="1" spans="1:4">
      <c r="A192" s="42"/>
      <c r="B192" s="43">
        <f>商品列表!K12</f>
        <v>0</v>
      </c>
      <c r="C192" s="46"/>
      <c r="D192" s="47"/>
    </row>
    <row r="193" ht="15" customHeight="1" spans="1:4">
      <c r="A193" s="42"/>
      <c r="B193" s="43">
        <f>商品列表!K13</f>
        <v>0</v>
      </c>
      <c r="C193" s="46"/>
      <c r="D193" s="47"/>
    </row>
    <row r="194" ht="15" customHeight="1" spans="1:4">
      <c r="A194" s="42"/>
      <c r="B194" s="43">
        <f>商品列表!K14</f>
        <v>0</v>
      </c>
      <c r="C194" s="46"/>
      <c r="D194" s="47"/>
    </row>
    <row r="195" ht="15" customHeight="1" spans="1:4">
      <c r="A195" s="42"/>
      <c r="B195" s="43">
        <f>商品列表!K15</f>
        <v>0</v>
      </c>
      <c r="C195" s="46"/>
      <c r="D195" s="47"/>
    </row>
    <row r="196" ht="15" customHeight="1" spans="1:4">
      <c r="A196" s="42"/>
      <c r="B196" s="43">
        <f>商品列表!K16</f>
        <v>0</v>
      </c>
      <c r="C196" s="46"/>
      <c r="D196" s="47"/>
    </row>
    <row r="197" ht="15" customHeight="1" spans="1:4">
      <c r="A197" s="42"/>
      <c r="B197" s="43">
        <f>商品列表!K17</f>
        <v>0</v>
      </c>
      <c r="C197" s="46"/>
      <c r="D197" s="47"/>
    </row>
    <row r="198" ht="15" customHeight="1" spans="1:4">
      <c r="A198" s="42"/>
      <c r="B198" s="43">
        <f>商品列表!K18</f>
        <v>0</v>
      </c>
      <c r="C198" s="46"/>
      <c r="D198" s="47"/>
    </row>
    <row r="199" ht="15" customHeight="1" spans="1:4">
      <c r="A199" s="42"/>
      <c r="B199" s="43">
        <f>商品列表!K19</f>
        <v>0</v>
      </c>
      <c r="C199" s="46"/>
      <c r="D199" s="47"/>
    </row>
    <row r="200" ht="15" customHeight="1" spans="1:4">
      <c r="A200" s="42"/>
      <c r="B200" s="43">
        <f>商品列表!K20</f>
        <v>0</v>
      </c>
      <c r="C200" s="46"/>
      <c r="D200" s="47"/>
    </row>
    <row r="201" ht="15" customHeight="1" spans="1:4">
      <c r="A201" s="42"/>
      <c r="B201" s="43">
        <f>商品列表!K21</f>
        <v>0</v>
      </c>
      <c r="C201" s="46"/>
      <c r="D201" s="47"/>
    </row>
    <row r="202" ht="15" customHeight="1" spans="1:4">
      <c r="A202" s="42"/>
      <c r="B202" s="43">
        <f>商品列表!K22</f>
        <v>0</v>
      </c>
      <c r="C202" s="46"/>
      <c r="D202" s="47"/>
    </row>
    <row r="203" ht="15" customHeight="1" spans="1:4">
      <c r="A203" s="36" t="str">
        <f>商品列表!L2</f>
        <v>香肠</v>
      </c>
      <c r="B203" s="37">
        <f>商品列表!L3</f>
        <v>0</v>
      </c>
      <c r="C203" s="38"/>
      <c r="D203" s="39"/>
    </row>
    <row r="204" ht="15" customHeight="1" spans="1:4">
      <c r="A204" s="36"/>
      <c r="B204" s="37">
        <f>商品列表!L4</f>
        <v>0</v>
      </c>
      <c r="C204" s="38"/>
      <c r="D204" s="39"/>
    </row>
    <row r="205" ht="15" customHeight="1" spans="1:4">
      <c r="A205" s="36"/>
      <c r="B205" s="37">
        <f>商品列表!L5</f>
        <v>0</v>
      </c>
      <c r="C205" s="38"/>
      <c r="D205" s="39"/>
    </row>
    <row r="206" ht="15" customHeight="1" spans="1:4">
      <c r="A206" s="36"/>
      <c r="B206" s="37">
        <f>商品列表!L6</f>
        <v>0</v>
      </c>
      <c r="C206" s="38"/>
      <c r="D206" s="39"/>
    </row>
    <row r="207" ht="15" customHeight="1" spans="1:4">
      <c r="A207" s="36"/>
      <c r="B207" s="37">
        <f>商品列表!L7</f>
        <v>0</v>
      </c>
      <c r="C207" s="38"/>
      <c r="D207" s="39"/>
    </row>
    <row r="208" ht="15" customHeight="1" spans="1:4">
      <c r="A208" s="36"/>
      <c r="B208" s="37">
        <f>商品列表!L8</f>
        <v>0</v>
      </c>
      <c r="C208" s="38"/>
      <c r="D208" s="39"/>
    </row>
    <row r="209" ht="15" customHeight="1" spans="1:4">
      <c r="A209" s="36"/>
      <c r="B209" s="37">
        <f>商品列表!L9</f>
        <v>0</v>
      </c>
      <c r="C209" s="38"/>
      <c r="D209" s="39"/>
    </row>
    <row r="210" ht="15" customHeight="1" spans="1:4">
      <c r="A210" s="36"/>
      <c r="B210" s="37">
        <f>商品列表!L10</f>
        <v>0</v>
      </c>
      <c r="C210" s="40"/>
      <c r="D210" s="41"/>
    </row>
    <row r="211" ht="15" customHeight="1" spans="1:4">
      <c r="A211" s="36"/>
      <c r="B211" s="37">
        <f>商品列表!L11</f>
        <v>0</v>
      </c>
      <c r="C211" s="40"/>
      <c r="D211" s="41"/>
    </row>
    <row r="212" ht="15" customHeight="1" spans="1:4">
      <c r="A212" s="36"/>
      <c r="B212" s="37">
        <f>商品列表!L12</f>
        <v>0</v>
      </c>
      <c r="C212" s="40"/>
      <c r="D212" s="41"/>
    </row>
    <row r="213" ht="15" customHeight="1" spans="1:4">
      <c r="A213" s="36"/>
      <c r="B213" s="37">
        <f>商品列表!L13</f>
        <v>0</v>
      </c>
      <c r="C213" s="40"/>
      <c r="D213" s="41"/>
    </row>
    <row r="214" ht="15" customHeight="1" spans="1:4">
      <c r="A214" s="36"/>
      <c r="B214" s="37">
        <f>商品列表!L14</f>
        <v>0</v>
      </c>
      <c r="C214" s="40"/>
      <c r="D214" s="41"/>
    </row>
    <row r="215" ht="15" customHeight="1" spans="1:4">
      <c r="A215" s="36"/>
      <c r="B215" s="37">
        <f>商品列表!L15</f>
        <v>0</v>
      </c>
      <c r="C215" s="40"/>
      <c r="D215" s="41"/>
    </row>
    <row r="216" ht="15" customHeight="1" spans="1:4">
      <c r="A216" s="36"/>
      <c r="B216" s="37">
        <f>商品列表!L16</f>
        <v>0</v>
      </c>
      <c r="C216" s="40"/>
      <c r="D216" s="41"/>
    </row>
    <row r="217" ht="15" customHeight="1" spans="1:4">
      <c r="A217" s="36"/>
      <c r="B217" s="37">
        <f>商品列表!L17</f>
        <v>0</v>
      </c>
      <c r="C217" s="40"/>
      <c r="D217" s="41"/>
    </row>
    <row r="218" ht="15" customHeight="1" spans="1:4">
      <c r="A218" s="36"/>
      <c r="B218" s="37">
        <f>商品列表!L18</f>
        <v>0</v>
      </c>
      <c r="C218" s="40"/>
      <c r="D218" s="41"/>
    </row>
    <row r="219" ht="15" customHeight="1" spans="1:4">
      <c r="A219" s="36"/>
      <c r="B219" s="37">
        <f>商品列表!L19</f>
        <v>0</v>
      </c>
      <c r="C219" s="40"/>
      <c r="D219" s="41"/>
    </row>
    <row r="220" ht="15" customHeight="1" spans="1:4">
      <c r="A220" s="36"/>
      <c r="B220" s="37">
        <f>商品列表!L20</f>
        <v>0</v>
      </c>
      <c r="C220" s="40"/>
      <c r="D220" s="41"/>
    </row>
    <row r="221" ht="15" customHeight="1" spans="1:4">
      <c r="A221" s="36"/>
      <c r="B221" s="37">
        <f>商品列表!L21</f>
        <v>0</v>
      </c>
      <c r="C221" s="40"/>
      <c r="D221" s="41"/>
    </row>
    <row r="222" ht="15" customHeight="1" spans="1:4">
      <c r="A222" s="49"/>
      <c r="B222" s="50">
        <f>商品列表!L22</f>
        <v>0</v>
      </c>
      <c r="C222" s="51"/>
      <c r="D222" s="52"/>
    </row>
    <row r="223" ht="26.25" spans="2:4">
      <c r="B223" s="27" t="s">
        <v>7</v>
      </c>
      <c r="D223" s="53">
        <v>0</v>
      </c>
    </row>
  </sheetData>
  <mergeCells count="12">
    <mergeCell ref="A1:D1"/>
    <mergeCell ref="A3:A22"/>
    <mergeCell ref="A23:A42"/>
    <mergeCell ref="A43:A62"/>
    <mergeCell ref="A63:A82"/>
    <mergeCell ref="A83:A102"/>
    <mergeCell ref="A103:A122"/>
    <mergeCell ref="A123:A142"/>
    <mergeCell ref="A143:A162"/>
    <mergeCell ref="A163:A182"/>
    <mergeCell ref="A183:A202"/>
    <mergeCell ref="A203:A222"/>
  </mergeCells>
  <pageMargins left="0.75" right="0.75" top="1" bottom="1" header="0.511805555555556" footer="0.511805555555556"/>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6"/>
  </sheetPr>
  <dimension ref="A1:E15"/>
  <sheetViews>
    <sheetView zoomScale="220" zoomScaleNormal="220" topLeftCell="A4" workbookViewId="0">
      <selection activeCell="F12" sqref="F12"/>
    </sheetView>
  </sheetViews>
  <sheetFormatPr defaultColWidth="8.725" defaultRowHeight="13.5" outlineLevelCol="4"/>
  <cols>
    <col min="1" max="1" width="12.275" style="2" customWidth="1"/>
    <col min="2" max="3" width="5.63333333333333" style="2" customWidth="1"/>
    <col min="4" max="4" width="8.725" style="2"/>
    <col min="5" max="5" width="15.8166666666667" style="2" customWidth="1"/>
    <col min="6" max="16384" width="8.725" style="2"/>
  </cols>
  <sheetData>
    <row r="1" spans="1:5">
      <c r="A1" s="8"/>
      <c r="B1" s="9">
        <v>1</v>
      </c>
      <c r="C1" s="10" t="s">
        <v>2</v>
      </c>
      <c r="D1" s="11" t="str">
        <f>INDEX(销售记录表!A:A,B1+1)</f>
        <v>序号</v>
      </c>
      <c r="E1" s="12"/>
    </row>
    <row r="2" ht="5" customHeight="1" spans="1:5">
      <c r="A2" s="13"/>
      <c r="B2" s="14" t="e">
        <f>VLOOKUP($D1,销售记录表!A3:AB302,COLUMN(B3),0)</f>
        <v>#N/A</v>
      </c>
      <c r="C2" s="14"/>
      <c r="D2" s="14"/>
      <c r="E2" s="12"/>
    </row>
    <row r="3" ht="5" customHeight="1" spans="1:5">
      <c r="A3" s="15"/>
      <c r="B3" s="14"/>
      <c r="C3" s="14"/>
      <c r="D3" s="14"/>
      <c r="E3" s="12"/>
    </row>
    <row r="4" ht="5" customHeight="1" spans="1:5">
      <c r="A4" s="16"/>
      <c r="B4" s="14"/>
      <c r="C4" s="14"/>
      <c r="D4" s="14"/>
      <c r="E4" s="12"/>
    </row>
    <row r="5" s="7" customFormat="1" ht="6" customHeight="1" spans="1:5">
      <c r="A5" s="17">
        <f ca="1">NOW()</f>
        <v>43966.590775463</v>
      </c>
      <c r="B5" s="18"/>
      <c r="C5" s="18"/>
      <c r="D5" s="19"/>
      <c r="E5" s="12"/>
    </row>
    <row r="6" spans="1:5">
      <c r="A6" s="20" t="s">
        <v>3</v>
      </c>
      <c r="B6" s="20" t="s">
        <v>4</v>
      </c>
      <c r="C6" s="20" t="s">
        <v>39</v>
      </c>
      <c r="D6" s="21" t="e">
        <f>VLOOKUP($D1,销售记录表!A3:AB302,COLUMN(D3),0)</f>
        <v>#N/A</v>
      </c>
      <c r="E6" s="12"/>
    </row>
    <row r="7" spans="1:5">
      <c r="A7" s="22" t="e">
        <f>VLOOKUP($D1,销售记录表!A3:AB302,COLUMN(F3),0)</f>
        <v>#N/A</v>
      </c>
      <c r="B7" s="20" t="e">
        <f>VLOOKUP($D1,销售记录表!A3:AB302,COLUMN(G3),0)</f>
        <v>#N/A</v>
      </c>
      <c r="C7" s="20" t="e">
        <f>VLOOKUP($D1,销售记录表!A3:AB302,COLUMN(H3),0)</f>
        <v>#N/A</v>
      </c>
      <c r="D7" s="21"/>
      <c r="E7" s="12"/>
    </row>
    <row r="8" outlineLevel="1" spans="1:5">
      <c r="A8" s="22" t="e">
        <f>VLOOKUP($D1,销售记录表!A3:AB302,COLUMN(J3),0)</f>
        <v>#N/A</v>
      </c>
      <c r="B8" s="20" t="e">
        <f>VLOOKUP($D1,销售记录表!A3:AB302,COLUMN(L3),0)</f>
        <v>#N/A</v>
      </c>
      <c r="C8" s="20" t="e">
        <f>VLOOKUP($D1,销售记录表!A3:AB302,COLUMN(K3),0)</f>
        <v>#N/A</v>
      </c>
      <c r="D8" s="21"/>
      <c r="E8" s="12"/>
    </row>
    <row r="9" outlineLevel="2" spans="1:5">
      <c r="A9" s="22" t="e">
        <f>VLOOKUP($D1,销售记录表!A3:AB302,COLUMN(N3),0)</f>
        <v>#N/A</v>
      </c>
      <c r="B9" s="20" t="e">
        <f>VLOOKUP($D1,销售记录表!A3:AB302,COLUMN(O3),0)</f>
        <v>#N/A</v>
      </c>
      <c r="C9" s="20" t="e">
        <f>VLOOKUP($D1,销售记录表!A3:AB302,COLUMN(P3),0)</f>
        <v>#N/A</v>
      </c>
      <c r="D9" s="21"/>
      <c r="E9" s="12"/>
    </row>
    <row r="10" outlineLevel="3" spans="1:5">
      <c r="A10" s="22" t="e">
        <f>VLOOKUP($D1,销售记录表!A3:AB302,COLUMN(R3),0)</f>
        <v>#N/A</v>
      </c>
      <c r="B10" s="20" t="e">
        <f>VLOOKUP($D1,销售记录表!A3:AB302,COLUMN(S3),0)</f>
        <v>#N/A</v>
      </c>
      <c r="C10" s="20" t="e">
        <f>VLOOKUP($D1,销售记录表!A3:AB302,COLUMN(T3),0)</f>
        <v>#N/A</v>
      </c>
      <c r="D10" s="21"/>
      <c r="E10" s="12"/>
    </row>
    <row r="11" outlineLevel="4" spans="1:5">
      <c r="A11" s="22" t="e">
        <f>VLOOKUP($D1,销售记录表!A3:AB302,COLUMN(V3),0)</f>
        <v>#N/A</v>
      </c>
      <c r="B11" s="20" t="e">
        <f>VLOOKUP($D1,销售记录表!A3:AB302,COLUMN(W3),0)</f>
        <v>#N/A</v>
      </c>
      <c r="C11" s="20" t="e">
        <f>VLOOKUP($D1,销售记录表!A3:AB302,COLUMN(S3),0)</f>
        <v>#N/A</v>
      </c>
      <c r="D11" s="21"/>
      <c r="E11" s="12"/>
    </row>
    <row r="12" outlineLevel="5" spans="1:5">
      <c r="A12" s="22" t="e">
        <f>VLOOKUP($D1,销售记录表!A3:AB302,COLUMN(Z3),0)</f>
        <v>#N/A</v>
      </c>
      <c r="B12" s="20" t="e">
        <f>VLOOKUP($D1,销售记录表!A3:AB302,COLUMN(AA3),0)</f>
        <v>#N/A</v>
      </c>
      <c r="C12" s="20" t="e">
        <f>VLOOKUP($D1,销售记录表!A3:AB302,COLUMN(AB3),0)</f>
        <v>#N/A</v>
      </c>
      <c r="D12" s="21"/>
      <c r="E12" s="12"/>
    </row>
    <row r="13" ht="5" customHeight="1" spans="1:5">
      <c r="A13" s="23"/>
      <c r="B13" s="23"/>
      <c r="C13" s="23"/>
      <c r="D13" s="24"/>
      <c r="E13" s="12"/>
    </row>
    <row r="14" spans="1:5">
      <c r="A14" s="25" t="s">
        <v>40</v>
      </c>
      <c r="B14" s="25"/>
      <c r="C14" s="25"/>
      <c r="D14" s="25"/>
      <c r="E14" s="12"/>
    </row>
    <row r="15" spans="1:5">
      <c r="A15" s="24"/>
      <c r="B15" s="23"/>
      <c r="C15" s="24"/>
      <c r="D15" s="24"/>
      <c r="E15" s="13"/>
    </row>
  </sheetData>
  <mergeCells count="5">
    <mergeCell ref="A5:D5"/>
    <mergeCell ref="A14:D14"/>
    <mergeCell ref="D6:D12"/>
    <mergeCell ref="E1:E14"/>
    <mergeCell ref="B2:D4"/>
  </mergeCells>
  <pageMargins left="0.75" right="0.75" top="1" bottom="1" header="0.511805555555556" footer="0.511805555555556"/>
  <pageSetup paperSize="9" orientation="portrait"/>
  <headerFooter/>
  <drawing r:id="rId1"/>
  <legacyDrawing r:id="rId2"/>
  <mc:AlternateContent xmlns:mc="http://schemas.openxmlformats.org/markup-compatibility/2006">
    <mc:Choice Requires="x14">
      <controls>
        <mc:AlternateContent xmlns:mc="http://schemas.openxmlformats.org/markup-compatibility/2006">
          <mc:Choice Requires="x14">
            <control shapeId="2049" name="Spinner 7179" r:id="rId3">
              <controlPr defaultSize="0">
                <anchor moveWithCells="1" sizeWithCells="1">
                  <from>
                    <xdr:col>4</xdr:col>
                    <xdr:colOff>113665</xdr:colOff>
                    <xdr:row>3</xdr:row>
                    <xdr:rowOff>40640</xdr:rowOff>
                  </from>
                  <to>
                    <xdr:col>4</xdr:col>
                    <xdr:colOff>1003935</xdr:colOff>
                    <xdr:row>12</xdr:row>
                    <xdr:rowOff>31750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5"/>
  </sheetPr>
  <dimension ref="A1:A18"/>
  <sheetViews>
    <sheetView workbookViewId="0">
      <selection activeCell="G12" sqref="G12"/>
    </sheetView>
  </sheetViews>
  <sheetFormatPr defaultColWidth="8.725" defaultRowHeight="13.5"/>
  <cols>
    <col min="1" max="1" width="91.1833333333333" style="1" customWidth="1"/>
    <col min="2" max="16384" width="8.725" style="2"/>
  </cols>
  <sheetData>
    <row r="1" ht="19.5" spans="1:1">
      <c r="A1" s="3" t="s">
        <v>41</v>
      </c>
    </row>
    <row r="2" ht="35" customHeight="1" spans="1:1">
      <c r="A2" s="4" t="s">
        <v>42</v>
      </c>
    </row>
    <row r="3" ht="27" spans="1:1">
      <c r="A3" s="5" t="s">
        <v>43</v>
      </c>
    </row>
    <row r="4" spans="1:1">
      <c r="A4" s="6" t="s">
        <v>44</v>
      </c>
    </row>
    <row r="5" ht="27" spans="1:1">
      <c r="A5" s="5" t="s">
        <v>45</v>
      </c>
    </row>
    <row r="6" ht="54" spans="1:1">
      <c r="A6" s="5" t="s">
        <v>46</v>
      </c>
    </row>
    <row r="7" spans="1:1">
      <c r="A7" s="6" t="s">
        <v>47</v>
      </c>
    </row>
    <row r="8" spans="1:1">
      <c r="A8" s="6" t="s">
        <v>48</v>
      </c>
    </row>
    <row r="9" ht="54" spans="1:1">
      <c r="A9" s="5" t="s">
        <v>49</v>
      </c>
    </row>
    <row r="10" ht="27" spans="1:1">
      <c r="A10" s="5" t="s">
        <v>50</v>
      </c>
    </row>
    <row r="11" spans="1:1">
      <c r="A11" s="6"/>
    </row>
    <row r="12" spans="1:1">
      <c r="A12" s="6"/>
    </row>
    <row r="13" spans="1:1">
      <c r="A13" s="6"/>
    </row>
    <row r="14" spans="1:1">
      <c r="A14" s="6"/>
    </row>
    <row r="15" spans="1:1">
      <c r="A15" s="6"/>
    </row>
    <row r="16" spans="1:1">
      <c r="A16" s="6"/>
    </row>
    <row r="17" spans="1:1">
      <c r="A17" s="6"/>
    </row>
    <row r="18" spans="1:1">
      <c r="A18" s="6"/>
    </row>
  </sheetData>
  <pageMargins left="0.751388888888889" right="0.751388888888889" top="1" bottom="1" header="0.511805555555556" footer="0.511805555555556"/>
  <pageSetup paperSize="9"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HeadingPairs>
    <vt:vector size="2" baseType="variant">
      <vt:variant>
        <vt:lpstr>工作表</vt:lpstr>
      </vt:variant>
      <vt:variant>
        <vt:i4>9</vt:i4>
      </vt:variant>
    </vt:vector>
  </HeadingPairs>
  <TitlesOfParts>
    <vt:vector size="9" baseType="lpstr">
      <vt:lpstr>主页</vt:lpstr>
      <vt:lpstr>入库表</vt:lpstr>
      <vt:lpstr>销售记录表</vt:lpstr>
      <vt:lpstr>库存表</vt:lpstr>
      <vt:lpstr>利润核算表</vt:lpstr>
      <vt:lpstr>商品列表</vt:lpstr>
      <vt:lpstr>商品价格表</vt:lpstr>
      <vt:lpstr>打印页</vt:lpstr>
      <vt:lpstr>使用说明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办公资源网</dc:creator>
  <dc:description>办公资源网：https://www.bangongziyuan.com/</dc:description>
  <dcterms:created xsi:type="dcterms:W3CDTF">2019-02-15T12:19:00Z</dcterms:created>
  <dcterms:modified xsi:type="dcterms:W3CDTF">2020-05-15T06:11:22Z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14</vt:lpwstr>
  </property>
  <property fmtid="{D5CDD505-2E9C-101B-9397-08002B2CF9AE}" pid="3" name="KSOProductBuildVer">
    <vt:lpwstr>2052-11.8.2.8506</vt:lpwstr>
  </property>
</Properties>
</file>